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20" windowHeight="7160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A1'!$E$1:$E$686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M163" i="4" l="1"/>
  <c r="M161" i="4"/>
  <c r="M160" i="4"/>
  <c r="M159" i="4"/>
  <c r="M158" i="4"/>
  <c r="M157" i="4"/>
  <c r="M156" i="4"/>
  <c r="M155" i="4"/>
  <c r="M154" i="4"/>
  <c r="P151" i="4" s="1"/>
  <c r="AA151" i="4" l="1"/>
  <c r="K157" i="4"/>
  <c r="K158" i="4"/>
  <c r="K159" i="4"/>
  <c r="K160" i="4"/>
  <c r="K161" i="4"/>
  <c r="K162" i="4"/>
  <c r="M162" i="4" s="1"/>
  <c r="L156" i="4"/>
  <c r="L157" i="4"/>
  <c r="L158" i="4"/>
  <c r="L159" i="4"/>
  <c r="L160" i="4"/>
  <c r="L161" i="4"/>
  <c r="L162" i="4"/>
  <c r="K156" i="4"/>
  <c r="K155" i="4"/>
  <c r="L155" i="4"/>
  <c r="K390" i="4" l="1"/>
  <c r="M390" i="4" s="1"/>
  <c r="L390" i="4"/>
  <c r="M364" i="4" l="1"/>
  <c r="K184" i="4"/>
  <c r="M184" i="4" s="1"/>
  <c r="L184" i="4"/>
  <c r="K185" i="4"/>
  <c r="L185" i="4"/>
  <c r="M185" i="4" s="1"/>
  <c r="K186" i="4"/>
  <c r="L186" i="4"/>
  <c r="M186" i="4"/>
  <c r="E46" i="2"/>
  <c r="F46" i="2"/>
  <c r="F24" i="2"/>
  <c r="B46" i="2"/>
  <c r="Q46" i="2"/>
  <c r="K644" i="4"/>
  <c r="M644" i="4" s="1"/>
  <c r="L644" i="4"/>
  <c r="K645" i="4"/>
  <c r="L645" i="4"/>
  <c r="M645" i="4" s="1"/>
  <c r="K646" i="4"/>
  <c r="L646" i="4"/>
  <c r="M646" i="4" s="1"/>
  <c r="P644" i="4" l="1"/>
  <c r="D46" i="2"/>
  <c r="AC654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4" i="4" l="1"/>
  <c r="P46" i="2" s="1"/>
  <c r="R46" i="2" s="1"/>
  <c r="S46" i="2" s="1"/>
  <c r="G46" i="2"/>
  <c r="K564" i="4" l="1"/>
  <c r="M564" i="4" s="1"/>
  <c r="L564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M151" i="4" s="1"/>
  <c r="K152" i="4"/>
  <c r="L152" i="4"/>
  <c r="M152" i="4" s="1"/>
  <c r="K153" i="4"/>
  <c r="M153" i="4" s="1"/>
  <c r="L153" i="4"/>
  <c r="K154" i="4"/>
  <c r="L154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7" i="4"/>
  <c r="L187" i="4"/>
  <c r="K188" i="4"/>
  <c r="L188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9" i="4"/>
  <c r="L229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M263" i="4" s="1"/>
  <c r="L263" i="4"/>
  <c r="K264" i="4"/>
  <c r="L264" i="4"/>
  <c r="K265" i="4"/>
  <c r="M265" i="4" s="1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L337" i="4"/>
  <c r="K338" i="4"/>
  <c r="L338" i="4"/>
  <c r="K339" i="4"/>
  <c r="L339" i="4"/>
  <c r="K340" i="4"/>
  <c r="L340" i="4"/>
  <c r="K341" i="4"/>
  <c r="L341" i="4"/>
  <c r="K342" i="4"/>
  <c r="M342" i="4" s="1"/>
  <c r="L342" i="4"/>
  <c r="K343" i="4"/>
  <c r="M343" i="4" s="1"/>
  <c r="L343" i="4"/>
  <c r="K344" i="4"/>
  <c r="M344" i="4" s="1"/>
  <c r="L344" i="4"/>
  <c r="K345" i="4"/>
  <c r="M345" i="4" s="1"/>
  <c r="L345" i="4"/>
  <c r="K347" i="4"/>
  <c r="M347" i="4" s="1"/>
  <c r="L347" i="4"/>
  <c r="K348" i="4"/>
  <c r="M348" i="4" s="1"/>
  <c r="L348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8" i="4"/>
  <c r="L358" i="4"/>
  <c r="K359" i="4"/>
  <c r="L359" i="4"/>
  <c r="K360" i="4"/>
  <c r="L360" i="4"/>
  <c r="K361" i="4"/>
  <c r="L361" i="4"/>
  <c r="K362" i="4"/>
  <c r="L362" i="4"/>
  <c r="K363" i="4"/>
  <c r="L363" i="4"/>
  <c r="K365" i="4"/>
  <c r="L365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2" i="4"/>
  <c r="L382" i="4"/>
  <c r="K383" i="4"/>
  <c r="L383" i="4"/>
  <c r="K384" i="4"/>
  <c r="L384" i="4"/>
  <c r="K385" i="4"/>
  <c r="L385" i="4"/>
  <c r="K386" i="4"/>
  <c r="L386" i="4"/>
  <c r="K387" i="4"/>
  <c r="L387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L475" i="4"/>
  <c r="K476" i="4"/>
  <c r="M476" i="4" s="1"/>
  <c r="L476" i="4"/>
  <c r="K477" i="4"/>
  <c r="L477" i="4"/>
  <c r="K478" i="4"/>
  <c r="L478" i="4"/>
  <c r="K479" i="4"/>
  <c r="L479" i="4"/>
  <c r="K480" i="4"/>
  <c r="M480" i="4" s="1"/>
  <c r="L480" i="4"/>
  <c r="K481" i="4"/>
  <c r="L481" i="4"/>
  <c r="K482" i="4"/>
  <c r="L482" i="4"/>
  <c r="K483" i="4"/>
  <c r="L483" i="4"/>
  <c r="K484" i="4"/>
  <c r="M484" i="4" s="1"/>
  <c r="L484" i="4"/>
  <c r="K485" i="4"/>
  <c r="M485" i="4" s="1"/>
  <c r="L485" i="4"/>
  <c r="K486" i="4"/>
  <c r="L486" i="4"/>
  <c r="K487" i="4"/>
  <c r="L487" i="4"/>
  <c r="K488" i="4"/>
  <c r="L488" i="4"/>
  <c r="K489" i="4"/>
  <c r="M489" i="4" s="1"/>
  <c r="L489" i="4"/>
  <c r="K490" i="4"/>
  <c r="M490" i="4" s="1"/>
  <c r="L490" i="4"/>
  <c r="K491" i="4"/>
  <c r="L491" i="4"/>
  <c r="K492" i="4"/>
  <c r="M492" i="4" s="1"/>
  <c r="L492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L499" i="4"/>
  <c r="K500" i="4"/>
  <c r="M500" i="4" s="1"/>
  <c r="L500" i="4"/>
  <c r="K501" i="4"/>
  <c r="M501" i="4" s="1"/>
  <c r="L501" i="4"/>
  <c r="K502" i="4"/>
  <c r="M502" i="4" s="1"/>
  <c r="L502" i="4"/>
  <c r="K503" i="4"/>
  <c r="M503" i="4" s="1"/>
  <c r="L503" i="4"/>
  <c r="K504" i="4"/>
  <c r="M504" i="4" s="1"/>
  <c r="L504" i="4"/>
  <c r="K505" i="4"/>
  <c r="L505" i="4"/>
  <c r="K506" i="4"/>
  <c r="L506" i="4"/>
  <c r="K507" i="4"/>
  <c r="M507" i="4" s="1"/>
  <c r="L507" i="4"/>
  <c r="K508" i="4"/>
  <c r="L508" i="4"/>
  <c r="K509" i="4"/>
  <c r="M509" i="4" s="1"/>
  <c r="L509" i="4"/>
  <c r="K510" i="4"/>
  <c r="L510" i="4"/>
  <c r="K511" i="4"/>
  <c r="L511" i="4"/>
  <c r="K512" i="4"/>
  <c r="M512" i="4" s="1"/>
  <c r="L512" i="4"/>
  <c r="K513" i="4"/>
  <c r="M513" i="4" s="1"/>
  <c r="L513" i="4"/>
  <c r="K514" i="4"/>
  <c r="M514" i="4" s="1"/>
  <c r="L514" i="4"/>
  <c r="K515" i="4"/>
  <c r="M515" i="4" s="1"/>
  <c r="L515" i="4"/>
  <c r="K516" i="4"/>
  <c r="L516" i="4"/>
  <c r="K517" i="4"/>
  <c r="M517" i="4" s="1"/>
  <c r="L517" i="4"/>
  <c r="K518" i="4"/>
  <c r="M518" i="4" s="1"/>
  <c r="L518" i="4"/>
  <c r="K519" i="4"/>
  <c r="M519" i="4" s="1"/>
  <c r="L519" i="4"/>
  <c r="K520" i="4"/>
  <c r="L520" i="4"/>
  <c r="K521" i="4"/>
  <c r="L521" i="4"/>
  <c r="K522" i="4"/>
  <c r="M522" i="4" s="1"/>
  <c r="L522" i="4"/>
  <c r="K523" i="4"/>
  <c r="M523" i="4" s="1"/>
  <c r="L523" i="4"/>
  <c r="K524" i="4"/>
  <c r="M524" i="4" s="1"/>
  <c r="L524" i="4"/>
  <c r="K525" i="4"/>
  <c r="L525" i="4"/>
  <c r="K526" i="4"/>
  <c r="M526" i="4" s="1"/>
  <c r="L526" i="4"/>
  <c r="K527" i="4"/>
  <c r="M527" i="4" s="1"/>
  <c r="L527" i="4"/>
  <c r="K528" i="4"/>
  <c r="M528" i="4" s="1"/>
  <c r="L528" i="4"/>
  <c r="K529" i="4"/>
  <c r="M529" i="4" s="1"/>
  <c r="L529" i="4"/>
  <c r="K530" i="4"/>
  <c r="M530" i="4" s="1"/>
  <c r="L530" i="4"/>
  <c r="K531" i="4"/>
  <c r="M531" i="4" s="1"/>
  <c r="L531" i="4"/>
  <c r="K532" i="4"/>
  <c r="L532" i="4"/>
  <c r="K533" i="4"/>
  <c r="L533" i="4"/>
  <c r="K534" i="4"/>
  <c r="L534" i="4"/>
  <c r="K535" i="4"/>
  <c r="M535" i="4" s="1"/>
  <c r="L535" i="4"/>
  <c r="K536" i="4"/>
  <c r="L536" i="4"/>
  <c r="K537" i="4"/>
  <c r="L537" i="4"/>
  <c r="K538" i="4"/>
  <c r="M538" i="4" s="1"/>
  <c r="L538" i="4"/>
  <c r="K539" i="4"/>
  <c r="M539" i="4" s="1"/>
  <c r="L539" i="4"/>
  <c r="K540" i="4"/>
  <c r="M540" i="4" s="1"/>
  <c r="L540" i="4"/>
  <c r="K541" i="4"/>
  <c r="M541" i="4" s="1"/>
  <c r="L541" i="4"/>
  <c r="K542" i="4"/>
  <c r="L542" i="4"/>
  <c r="K543" i="4"/>
  <c r="L543" i="4"/>
  <c r="K544" i="4"/>
  <c r="M544" i="4" s="1"/>
  <c r="L544" i="4"/>
  <c r="K545" i="4"/>
  <c r="M545" i="4" s="1"/>
  <c r="L545" i="4"/>
  <c r="K546" i="4"/>
  <c r="M546" i="4" s="1"/>
  <c r="L546" i="4"/>
  <c r="K547" i="4"/>
  <c r="M547" i="4" s="1"/>
  <c r="L547" i="4"/>
  <c r="K548" i="4"/>
  <c r="M548" i="4" s="1"/>
  <c r="L548" i="4"/>
  <c r="K549" i="4"/>
  <c r="M549" i="4" s="1"/>
  <c r="L549" i="4"/>
  <c r="K550" i="4"/>
  <c r="M550" i="4" s="1"/>
  <c r="L550" i="4"/>
  <c r="K551" i="4"/>
  <c r="M551" i="4" s="1"/>
  <c r="L551" i="4"/>
  <c r="K552" i="4"/>
  <c r="L552" i="4"/>
  <c r="K553" i="4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8" i="4"/>
  <c r="M558" i="4" s="1"/>
  <c r="L558" i="4"/>
  <c r="K559" i="4"/>
  <c r="M559" i="4" s="1"/>
  <c r="L559" i="4"/>
  <c r="K560" i="4"/>
  <c r="M560" i="4" s="1"/>
  <c r="L560" i="4"/>
  <c r="K561" i="4"/>
  <c r="M561" i="4" s="1"/>
  <c r="L561" i="4"/>
  <c r="K562" i="4"/>
  <c r="M562" i="4" s="1"/>
  <c r="L562" i="4"/>
  <c r="K563" i="4"/>
  <c r="M563" i="4" s="1"/>
  <c r="L563" i="4"/>
  <c r="K565" i="4"/>
  <c r="M565" i="4" s="1"/>
  <c r="L565" i="4"/>
  <c r="K566" i="4"/>
  <c r="L566" i="4"/>
  <c r="K567" i="4"/>
  <c r="M567" i="4" s="1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M574" i="4" s="1"/>
  <c r="L574" i="4"/>
  <c r="K575" i="4"/>
  <c r="M575" i="4" s="1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M584" i="4" s="1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M594" i="4" s="1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M604" i="4" s="1"/>
  <c r="L604" i="4"/>
  <c r="K605" i="4"/>
  <c r="L605" i="4"/>
  <c r="K606" i="4"/>
  <c r="M606" i="4" s="1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M614" i="4" s="1"/>
  <c r="P614" i="4" s="1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M634" i="4" s="1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42" i="4"/>
  <c r="L642" i="4"/>
  <c r="K643" i="4"/>
  <c r="L643" i="4"/>
  <c r="K654" i="4"/>
  <c r="M654" i="4" s="1"/>
  <c r="L654" i="4"/>
  <c r="K655" i="4"/>
  <c r="M655" i="4" s="1"/>
  <c r="L655" i="4"/>
  <c r="K656" i="4"/>
  <c r="M656" i="4" s="1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L663" i="4"/>
  <c r="K664" i="4"/>
  <c r="M664" i="4" s="1"/>
  <c r="L664" i="4"/>
  <c r="K665" i="4"/>
  <c r="M665" i="4" s="1"/>
  <c r="L665" i="4"/>
  <c r="K666" i="4"/>
  <c r="M666" i="4" s="1"/>
  <c r="L666" i="4"/>
  <c r="K667" i="4"/>
  <c r="M667" i="4" s="1"/>
  <c r="L667" i="4"/>
  <c r="K668" i="4"/>
  <c r="M668" i="4" s="1"/>
  <c r="L668" i="4"/>
  <c r="K669" i="4"/>
  <c r="M669" i="4" s="1"/>
  <c r="L669" i="4"/>
  <c r="K670" i="4"/>
  <c r="M670" i="4" s="1"/>
  <c r="L670" i="4"/>
  <c r="K671" i="4"/>
  <c r="M671" i="4" s="1"/>
  <c r="L671" i="4"/>
  <c r="K672" i="4"/>
  <c r="L672" i="4"/>
  <c r="K673" i="4"/>
  <c r="L673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8" i="4"/>
  <c r="M129" i="4"/>
  <c r="M130" i="4"/>
  <c r="M131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7" i="4"/>
  <c r="M188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9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4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5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7" i="4"/>
  <c r="M478" i="4"/>
  <c r="M479" i="4"/>
  <c r="M481" i="4"/>
  <c r="M482" i="4"/>
  <c r="M483" i="4"/>
  <c r="M486" i="4"/>
  <c r="M487" i="4"/>
  <c r="M488" i="4"/>
  <c r="M491" i="4"/>
  <c r="M493" i="4"/>
  <c r="M494" i="4"/>
  <c r="M495" i="4"/>
  <c r="M496" i="4"/>
  <c r="M497" i="4"/>
  <c r="M498" i="4"/>
  <c r="M499" i="4"/>
  <c r="M505" i="4"/>
  <c r="M506" i="4"/>
  <c r="M508" i="4"/>
  <c r="M510" i="4"/>
  <c r="M511" i="4"/>
  <c r="M516" i="4"/>
  <c r="M520" i="4"/>
  <c r="M521" i="4"/>
  <c r="M525" i="4"/>
  <c r="M532" i="4"/>
  <c r="M533" i="4"/>
  <c r="M534" i="4"/>
  <c r="M536" i="4"/>
  <c r="M537" i="4"/>
  <c r="M542" i="4"/>
  <c r="M543" i="4"/>
  <c r="M552" i="4"/>
  <c r="M553" i="4"/>
  <c r="M566" i="4"/>
  <c r="M568" i="4"/>
  <c r="M569" i="4"/>
  <c r="M570" i="4"/>
  <c r="M571" i="4"/>
  <c r="M572" i="4"/>
  <c r="M573" i="4"/>
  <c r="M576" i="4"/>
  <c r="M577" i="4"/>
  <c r="M578" i="4"/>
  <c r="M579" i="4"/>
  <c r="M580" i="4"/>
  <c r="M581" i="4"/>
  <c r="M582" i="4"/>
  <c r="M583" i="4"/>
  <c r="M585" i="4"/>
  <c r="M586" i="4"/>
  <c r="M587" i="4"/>
  <c r="M588" i="4"/>
  <c r="M589" i="4"/>
  <c r="M590" i="4"/>
  <c r="M591" i="4"/>
  <c r="M592" i="4"/>
  <c r="M593" i="4"/>
  <c r="M595" i="4"/>
  <c r="M596" i="4"/>
  <c r="M597" i="4"/>
  <c r="M598" i="4"/>
  <c r="M599" i="4"/>
  <c r="M600" i="4"/>
  <c r="M601" i="4"/>
  <c r="M602" i="4"/>
  <c r="M603" i="4"/>
  <c r="M605" i="4"/>
  <c r="M607" i="4"/>
  <c r="M608" i="4"/>
  <c r="M609" i="4"/>
  <c r="M610" i="4"/>
  <c r="M611" i="4"/>
  <c r="M612" i="4"/>
  <c r="M613" i="4"/>
  <c r="M615" i="4"/>
  <c r="M616" i="4"/>
  <c r="M617" i="4"/>
  <c r="M618" i="4"/>
  <c r="M619" i="4"/>
  <c r="M620" i="4"/>
  <c r="M621" i="4"/>
  <c r="M622" i="4"/>
  <c r="M623" i="4"/>
  <c r="M625" i="4"/>
  <c r="M626" i="4"/>
  <c r="M627" i="4"/>
  <c r="M628" i="4"/>
  <c r="M629" i="4"/>
  <c r="M630" i="4"/>
  <c r="M631" i="4"/>
  <c r="M632" i="4"/>
  <c r="M633" i="4"/>
  <c r="M635" i="4"/>
  <c r="M636" i="4"/>
  <c r="M637" i="4"/>
  <c r="M638" i="4"/>
  <c r="M639" i="4"/>
  <c r="M640" i="4"/>
  <c r="M641" i="4"/>
  <c r="M642" i="4"/>
  <c r="M643" i="4"/>
  <c r="M657" i="4"/>
  <c r="M658" i="4"/>
  <c r="M659" i="4"/>
  <c r="M660" i="4"/>
  <c r="M661" i="4"/>
  <c r="M662" i="4"/>
  <c r="M663" i="4"/>
  <c r="M672" i="4"/>
  <c r="M673" i="4"/>
  <c r="Y151" i="4" l="1"/>
  <c r="D20" i="2"/>
  <c r="G43" i="2"/>
  <c r="AC614" i="4"/>
  <c r="D41" i="2"/>
  <c r="D40" i="2"/>
  <c r="D39" i="2"/>
  <c r="D47" i="2"/>
  <c r="D38" i="2"/>
  <c r="D19" i="2"/>
  <c r="M144" i="4"/>
  <c r="P664" i="4"/>
  <c r="P634" i="4"/>
  <c r="AC634" i="4" s="1"/>
  <c r="P624" i="4"/>
  <c r="G48" i="2" l="1"/>
  <c r="AC664" i="4"/>
  <c r="P48" i="2" s="1"/>
  <c r="R48" i="2" s="1"/>
  <c r="S48" i="2" s="1"/>
  <c r="G44" i="2"/>
  <c r="AC624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13" i="4"/>
  <c r="N486" i="4"/>
  <c r="AB674" i="4" l="1"/>
  <c r="W674" i="4"/>
  <c r="U674" i="4"/>
  <c r="S674" i="4"/>
  <c r="R674" i="4"/>
  <c r="Q674" i="4"/>
  <c r="O674" i="4"/>
  <c r="N674" i="4"/>
  <c r="I674" i="4"/>
  <c r="H674" i="4"/>
  <c r="AA544" i="4"/>
  <c r="Z544" i="4"/>
  <c r="AA524" i="4"/>
  <c r="Z524" i="4"/>
  <c r="AA500" i="4"/>
  <c r="Z500" i="4"/>
  <c r="AA486" i="4"/>
  <c r="Z486" i="4"/>
  <c r="AA460" i="4"/>
  <c r="Z460" i="4"/>
  <c r="AA438" i="4"/>
  <c r="Z438" i="4"/>
  <c r="AA413" i="4"/>
  <c r="Z413" i="4"/>
  <c r="X391" i="4"/>
  <c r="X674" i="4" s="1"/>
  <c r="V391" i="4"/>
  <c r="V674" i="4" s="1"/>
  <c r="T391" i="4"/>
  <c r="T674" i="4" s="1"/>
  <c r="AA377" i="4"/>
  <c r="Z377" i="4"/>
  <c r="AA334" i="4"/>
  <c r="Z334" i="4"/>
  <c r="AA316" i="4"/>
  <c r="Z316" i="4"/>
  <c r="AA297" i="4"/>
  <c r="Z297" i="4"/>
  <c r="AA277" i="4"/>
  <c r="Z277" i="4"/>
  <c r="AA257" i="4"/>
  <c r="Z257" i="4"/>
  <c r="AA237" i="4"/>
  <c r="Z237" i="4"/>
  <c r="AA218" i="4"/>
  <c r="Z218" i="4"/>
  <c r="AA197" i="4"/>
  <c r="O20" i="2" s="1"/>
  <c r="Z197" i="4"/>
  <c r="N20" i="2" s="1"/>
  <c r="AA177" i="4"/>
  <c r="O19" i="2" s="1"/>
  <c r="Z177" i="4"/>
  <c r="N19" i="2" s="1"/>
  <c r="Z151" i="4"/>
  <c r="AC151" i="4" s="1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91" i="4" l="1"/>
  <c r="Z674" i="4" s="1"/>
  <c r="M10" i="4"/>
  <c r="P584" i="4"/>
  <c r="P594" i="4"/>
  <c r="P500" i="4"/>
  <c r="Y500" i="4" s="1"/>
  <c r="AC500" i="4" s="1"/>
  <c r="P574" i="4"/>
  <c r="P604" i="4"/>
  <c r="M11" i="4"/>
  <c r="P11" i="4" s="1"/>
  <c r="P565" i="4"/>
  <c r="G38" i="2" s="1"/>
  <c r="P438" i="4"/>
  <c r="AA391" i="4"/>
  <c r="AC594" i="4" l="1"/>
  <c r="G41" i="2"/>
  <c r="AC574" i="4"/>
  <c r="G39" i="2"/>
  <c r="AC604" i="4"/>
  <c r="T46" i="2" s="1"/>
  <c r="G42" i="2"/>
  <c r="AC584" i="4"/>
  <c r="G40" i="2"/>
  <c r="AC565" i="4"/>
  <c r="P257" i="4"/>
  <c r="Y257" i="4" s="1"/>
  <c r="AC257" i="4" s="1"/>
  <c r="P277" i="4"/>
  <c r="Y277" i="4" s="1"/>
  <c r="AC277" i="4" s="1"/>
  <c r="P31" i="4"/>
  <c r="Y31" i="4" s="1"/>
  <c r="AC31" i="4" s="1"/>
  <c r="P334" i="4"/>
  <c r="Y334" i="4" s="1"/>
  <c r="AC334" i="4" s="1"/>
  <c r="P131" i="4"/>
  <c r="Y131" i="4" s="1"/>
  <c r="AC131" i="4" s="1"/>
  <c r="P377" i="4"/>
  <c r="Y377" i="4" s="1"/>
  <c r="AC377" i="4" s="1"/>
  <c r="P544" i="4"/>
  <c r="Y544" i="4" s="1"/>
  <c r="AC544" i="4" s="1"/>
  <c r="P51" i="4"/>
  <c r="Y51" i="4" s="1"/>
  <c r="AC51" i="4" s="1"/>
  <c r="P413" i="4"/>
  <c r="Y413" i="4" s="1"/>
  <c r="AC413" i="4" s="1"/>
  <c r="P391" i="4"/>
  <c r="Y391" i="4" s="1"/>
  <c r="AC391" i="4" s="1"/>
  <c r="P218" i="4"/>
  <c r="Y218" i="4" s="1"/>
  <c r="AC218" i="4" s="1"/>
  <c r="P91" i="4"/>
  <c r="Y91" i="4" s="1"/>
  <c r="AC91" i="4" s="1"/>
  <c r="P354" i="4"/>
  <c r="Y354" i="4" s="1"/>
  <c r="AC354" i="4" s="1"/>
  <c r="P316" i="4"/>
  <c r="Y316" i="4" s="1"/>
  <c r="AC316" i="4" s="1"/>
  <c r="P460" i="4"/>
  <c r="Y460" i="4" s="1"/>
  <c r="AC460" i="4" s="1"/>
  <c r="P237" i="4"/>
  <c r="Y237" i="4" s="1"/>
  <c r="AC237" i="4" s="1"/>
  <c r="P71" i="4"/>
  <c r="Y71" i="4" s="1"/>
  <c r="AC71" i="4" s="1"/>
  <c r="P112" i="4"/>
  <c r="Y112" i="4" s="1"/>
  <c r="AC112" i="4" s="1"/>
  <c r="P297" i="4"/>
  <c r="Y297" i="4" s="1"/>
  <c r="AC297" i="4" s="1"/>
  <c r="P197" i="4"/>
  <c r="P177" i="4"/>
  <c r="P524" i="4"/>
  <c r="Y524" i="4" s="1"/>
  <c r="AC524" i="4" s="1"/>
  <c r="Y438" i="4"/>
  <c r="AC438" i="4" s="1"/>
  <c r="P486" i="4"/>
  <c r="Y486" i="4" s="1"/>
  <c r="AC486" i="4" s="1"/>
  <c r="M674" i="4"/>
  <c r="AA674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7" i="4"/>
  <c r="G20" i="2"/>
  <c r="P40" i="2"/>
  <c r="R40" i="2" s="1"/>
  <c r="S40" i="2" s="1"/>
  <c r="T40" i="2"/>
  <c r="P39" i="2"/>
  <c r="R39" i="2" s="1"/>
  <c r="S39" i="2" s="1"/>
  <c r="T39" i="2"/>
  <c r="Y177" i="4"/>
  <c r="G19" i="2"/>
  <c r="AC197" i="4"/>
  <c r="P20" i="2" s="1"/>
  <c r="M20" i="2"/>
  <c r="P674" i="4"/>
  <c r="Y674" i="4"/>
  <c r="AC11" i="4"/>
  <c r="T20" i="2" l="1"/>
  <c r="AC177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4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<sst xmlns="http://schemas.openxmlformats.org/spreadsheetml/2006/main" count="1227" uniqueCount="539">
  <si>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</si>
  <si>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</si>
  <si>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</si>
  <si>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</si>
  <si>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</si>
  <si>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</si>
  <si>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</si>
  <si>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</si>
  <si>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</si>
  <si>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</si>
  <si>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</si>
  <si>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</si>
  <si>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</si>
  <si>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</si>
  <si>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</si>
  <si>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</si>
  <si>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</si>
  <si>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</si>
  <si>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</si>
  <si>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</si>
  <si>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</si>
  <si>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</si>
  <si>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</si>
  <si>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</si>
  <si>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</si>
  <si>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</si>
  <si>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</si>
  <si>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</si>
  <si>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</si>
  <si>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</si>
  <si>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</si>
  <si>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</si>
  <si>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</si>
  <si>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</si>
  <si>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</si>
  <si>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</si>
  <si>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</si>
  <si>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</si>
  <si>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</si>
  <si>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</si>
  <si>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</si>
  <si>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</si>
  <si>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</si>
  <si>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</si>
  <si>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</si>
  <si>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</si>
  <si>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</si>
  <si>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</si>
  <si>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</si>
  <si>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</si>
  <si>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</si>
  <si>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</si>
  <si>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</si>
  <si>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</si>
  <si>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</si>
  <si>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</si>
  <si>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</si>
  <si>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</si>
  <si>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</si>
  <si>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</si>
  <si>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</si>
  <si>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</si>
  <si>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</si>
  <si>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</si>
  <si>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</si>
  <si>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</si>
  <si>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</si>
  <si>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</si>
  <si>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</si>
  <si>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</si>
  <si>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</si>
  <si>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</si>
  <si>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</si>
  <si>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</si>
  <si>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</si>
  <si>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</si>
  <si>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</si>
  <si>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</si>
  <si>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</si>
  <si>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</si>
  <si>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</si>
  <si>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</si>
  <si>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</si>
  <si>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</si>
  <si>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</si>
  <si>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</si>
  <si>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</si>
  <si>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</si>
  <si>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</si>
  <si>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</si>
  <si>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</si>
  <si>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</si>
  <si>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</si>
  <si>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</si>
  <si>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</si>
  <si>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</si>
  <si>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</si>
  <si>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</si>
  <si>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</si>
  <si>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</si>
  <si>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</si>
  <si>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</si>
  <si>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</si>
  <si>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</si>
  <si>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</si>
  <si>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</si>
  <si>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</si>
  <si>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</si>
  <si>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</si>
  <si>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</si>
  <si>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</si>
  <si>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</si>
  <si>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</si>
  <si>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</si>
  <si>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</si>
  <si>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</si>
  <si>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</si>
  <si>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</si>
  <si>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</si>
  <si>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</si>
  <si>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</si>
  <si>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</si>
  <si>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</si>
  <si>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</si>
  <si>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</si>
  <si>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</si>
  <si>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</si>
  <si>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</si>
  <si>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</si>
  <si>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</si>
  <si>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</si>
  <si>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</si>
  <si>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</si>
  <si>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</si>
  <si>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</si>
  <si>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</si>
  <si>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</si>
  <si>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</si>
  <si>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</si>
  <si>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</si>
  <si>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</si>
  <si>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</si>
  <si>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</si>
  <si>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</si>
  <si>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</si>
  <si>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</si>
  <si>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</si>
  <si>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</si>
  <si>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</si>
  <si>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</si>
  <si>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</si>
  <si>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</si>
  <si>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</si>
  <si>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</si>
  <si>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</si>
  <si>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</si>
  <si>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</si>
  <si>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</si>
  <si>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</si>
  <si>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</si>
  <si>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</si>
  <si>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</si>
  <si>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</si>
  <si>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</si>
  <si>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</si>
  <si>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</si>
  <si>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</si>
  <si>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</si>
  <si>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</si>
  <si>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</si>
  <si>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</si>
  <si>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</si>
  <si>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</si>
  <si>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</si>
  <si>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</si>
  <si>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</si>
  <si>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</si>
  <si>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</si>
  <si>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</si>
  <si>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</si>
  <si>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</si>
  <si>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</si>
  <si>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</si>
  <si>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</si>
  <si>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</si>
  <si>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</si>
  <si>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</si>
  <si>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</si>
  <si>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</si>
  <si>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</si>
  <si>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</si>
  <si>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</si>
  <si>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</si>
  <si>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</si>
  <si>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</si>
  <si>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</si>
  <si>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</si>
  <si>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</si>
  <si>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</si>
  <si>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</si>
  <si>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</si>
  <si>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</si>
  <si>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</si>
  <si>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</si>
  <si>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</si>
  <si>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</si>
  <si>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</si>
  <si>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</si>
  <si>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</si>
  <si>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</si>
  <si>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</si>
  <si>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</si>
  <si>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</si>
  <si>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</si>
  <si>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</si>
  <si>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</si>
  <si>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</si>
  <si>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</si>
  <si>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</si>
  <si>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</si>
  <si>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</si>
  <si>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</si>
  <si>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</si>
  <si>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</si>
  <si>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</si>
  <si>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</si>
  <si>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</si>
  <si>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</si>
  <si>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</si>
  <si>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</si>
  <si>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</si>
  <si>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</si>
  <si>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</si>
  <si>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</si>
  <si>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</si>
  <si>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</si>
  <si>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</si>
  <si>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</si>
  <si>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</si>
  <si>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</si>
  <si>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</si>
  <si>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</si>
  <si>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</si>
  <si>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</si>
  <si>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</si>
  <si>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</si>
  <si>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</si>
  <si>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</si>
  <si>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</si>
  <si>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</si>
  <si>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</si>
  <si>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</si>
  <si>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</si>
  <si>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</si>
  <si>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</si>
  <si>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</si>
  <si>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</si>
  <si>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</si>
  <si>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</si>
  <si>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</si>
  <si>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</si>
  <si>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</si>
  <si>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</si>
  <si>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</si>
  <si>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</si>
  <si>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</si>
  <si>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</si>
  <si>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</si>
  <si>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</si>
  <si>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</si>
  <si>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</si>
  <si>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</si>
  <si>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</si>
  <si>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</si>
  <si>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</si>
  <si>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</si>
  <si>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</si>
  <si>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</si>
  <si>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</si>
  <si>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</si>
  <si>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</si>
  <si>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</si>
  <si>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</si>
  <si>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</si>
  <si>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</si>
  <si>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</si>
  <si>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</si>
  <si>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</si>
  <si>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</si>
  <si>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</si>
  <si>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</si>
  <si>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</si>
  <si>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</si>
  <si>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</si>
  <si>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</si>
  <si>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</si>
  <si>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</si>
  <si>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</si>
  <si>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</si>
  <si>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</si>
  <si>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</si>
  <si>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</si>
  <si>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</si>
  <si>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</si>
  <si>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</si>
  <si>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</si>
  <si>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</si>
  <si>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</si>
  <si>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</si>
  <si>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</si>
  <si>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</si>
  <si>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</si>
  <si>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</si>
  <si>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</si>
  <si>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</si>
  <si>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</si>
  <si>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</si>
  <si>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</si>
  <si>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</si>
  <si>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</si>
  <si>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</si>
  <si>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</si>
  <si>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</si>
  <si>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</si>
  <si>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</si>
  <si>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</si>
  <si>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</si>
  <si>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</si>
  <si>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</si>
  <si>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</si>
  <si>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</si>
  <si>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</si>
  <si>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</si>
  <si>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</si>
  <si>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</si>
  <si>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</si>
  <si>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</si>
  <si>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</si>
  <si>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</si>
  <si>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</si>
  <si>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</si>
  <si>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</si>
  <si>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</si>
  <si>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</si>
  <si>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</si>
  <si>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</si>
  <si>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</si>
  <si>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</si>
  <si>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</si>
  <si>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</si>
  <si>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</si>
  <si>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</si>
  <si>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</si>
  <si>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</si>
  <si>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</si>
  <si>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</si>
  <si>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</si>
  <si>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</si>
  <si>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</si>
  <si>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</si>
  <si>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</si>
  <si>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</si>
  <si>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</si>
  <si>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</si>
  <si>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</si>
  <si>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</si>
  <si>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</si>
  <si>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</si>
  <si>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</si>
  <si>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</si>
  <si>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</si>
  <si>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</si>
  <si>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</si>
  <si>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</si>
  <si>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</si>
  <si>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</si>
  <si>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</si>
  <si>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</si>
  <si>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</si>
  <si>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</si>
  <si>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</si>
  <si>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</si>
  <si>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</si>
  <si>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</si>
  <si>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</si>
  <si>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</si>
  <si>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</si>
  <si>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</si>
  <si>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</si>
  <si>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</si>
  <si>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</si>
  <si>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</si>
  <si>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</si>
  <si>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</si>
  <si>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</si>
  <si>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</si>
  <si>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</si>
  <si>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</si>
  <si>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</si>
  <si>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</si>
  <si>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</si>
  <si>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</si>
  <si>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</si>
  <si>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</si>
  <si>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</si>
  <si>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</si>
  <si>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</si>
  <si>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</si>
  <si>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</si>
  <si>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</si>
  <si>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</si>
  <si>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</si>
  <si>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</si>
  <si>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</si>
  <si>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</si>
  <si>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</si>
  <si>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</si>
  <si>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</si>
  <si>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</si>
  <si>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</si>
  <si>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</si>
  <si>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</si>
  <si>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</si>
  <si>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</si>
  <si>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</si>
  <si>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</si>
  <si>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</si>
  <si>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</si>
  <si>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</si>
  <si>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</si>
  <si>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</si>
  <si>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</si>
  <si>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</si>
  <si>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</si>
  <si>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</si>
  <si>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</si>
  <si>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</si>
  <si>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</si>
  <si>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</si>
  <si>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</si>
  <si>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</si>
  <si>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</si>
  <si>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</si>
  <si>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</si>
  <si>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</si>
  <si>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</si>
  <si>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</si>
  <si>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</si>
  <si>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</si>
  <si>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</si>
  <si>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</si>
  <si>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</si>
  <si>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</si>
  <si>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</si>
  <si>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</si>
  <si>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</si>
  <si>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</si>
  <si>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</si>
  <si>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</si>
  <si>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</si>
  <si>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</si>
  <si>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</si>
  <si>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</si>
  <si>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</si>
  <si>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</si>
  <si>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</si>
  <si>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</si>
  <si>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</si>
  <si>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</si>
  <si>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</si>
  <si>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</si>
  <si>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</si>
  <si>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</si>
  <si>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</si>
  <si>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</si>
  <si>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</si>
  <si>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</si>
  <si>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</si>
  <si>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</si>
  <si>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</si>
  <si>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</si>
  <si>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</si>
  <si>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</si>
  <si>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</si>
  <si>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</si>
  <si>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</si>
  <si>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</si>
  <si>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</si>
  <si>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</si>
  <si>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</si>
  <si>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</si>
  <si>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</si>
  <si>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</si>
  <si>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</si>
  <si>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</si>
  <si>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</si>
  <si>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</si>
  <si>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</si>
  <si>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</si>
  <si>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</si>
  <si>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</si>
  <si>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</si>
  <si>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</si>
  <si>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</si>
  <si>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</si>
  <si>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</si>
  <si>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</si>
  <si>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</si>
  <si>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</si>
  <si>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</si>
  <si>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</si>
  <si>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</si>
  <si>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</si>
  <si>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</si>
  <si>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</si>
  <si>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</si>
  <si>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</si>
  <si>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</si>
  <si>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</si>
  <si>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</si>
  <si>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</si>
  <si>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</si>
  <si>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</si>
  <si>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</si>
  <si>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</si>
  <si>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</si>
  <si>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</si>
  <si>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</si>
  <si>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</si>
  <si>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</si>
  <si>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</si>
  <si>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</si>
  <si>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</si>
  <si>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</si>
  <si>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</si>
  <si>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17T4-THU1-N1</t>
  </si>
  <si>
    <t>17T4-THU1-N2</t>
  </si>
  <si>
    <t>17T4-LTM1-N1</t>
  </si>
  <si>
    <t>17T4-LTM1-N2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</si>
</sst>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44155" y="748241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42006" y="742418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44155" y="748241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42006" y="750355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44155" y="748241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42006" y="750355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58203125" customWidth="1"/>
    <col min="2" max="2" width="14.25" customWidth="1"/>
    <col min="3" max="3" width="6.5" customWidth="1"/>
    <col min="4" max="4" width="8.5" customWidth="1"/>
    <col min="5" max="5" width="7.75" style="290" customWidth="1"/>
    <col min="6" max="6" width="8.08203125" style="290" customWidth="1"/>
    <col min="7" max="7" width="7.58203125" style="290" customWidth="1"/>
    <col min="8" max="8" width="9.83203125" style="290" customWidth="1"/>
    <col min="9" max="9" width="10.83203125" style="290" customWidth="1"/>
    <col min="10" max="10" width="9.75" style="290" customWidth="1"/>
    <col min="11" max="11" width="10.33203125" style="290" customWidth="1"/>
    <col min="12" max="12" width="10.83203125" style="290" customWidth="1"/>
    <col min="13" max="13" width="10.25" style="290" customWidth="1"/>
    <col min="14" max="14" width="10.08203125" style="290" customWidth="1"/>
    <col min="15" max="15" width="10.58203125" style="290" customWidth="1"/>
    <col min="16" max="16" width="10.33203125" style="296" customWidth="1"/>
    <col min="17" max="17" width="9.83203125" style="290" customWidth="1"/>
    <col min="18" max="18" width="12.08203125" style="290" customWidth="1"/>
    <col min="19" max="20" width="9" style="307" customWidth="1"/>
    <col min="21" max="26" width="8" customWidth="1"/>
  </cols>
  <sheetData>
    <row r="1" spans="1:26" ht="16.5" customHeight="1">
      <c r="A1" s="1"/>
      <c r="B1" s="1"/>
      <c r="C1" s="1"/>
      <c r="D1" s="2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91"/>
      <c r="Q1" s="292" t="s">
        <v>0</v>
      </c>
      <c r="R1" s="265"/>
      <c r="S1" s="297"/>
      <c r="T1" s="297"/>
      <c r="U1" s="1"/>
      <c r="V1" s="1"/>
      <c r="W1" s="1"/>
      <c r="X1" s="1"/>
      <c r="Y1" s="1"/>
      <c r="Z1" s="1"/>
    </row>
    <row r="2" spans="1:26" ht="25.5" customHeight="1">
      <c r="A2" s="341" t="s">
        <v>1</v>
      </c>
      <c r="B2" s="316"/>
      <c r="C2" s="316"/>
      <c r="D2" s="316"/>
      <c r="E2" s="316"/>
      <c r="F2" s="288"/>
      <c r="G2" s="288"/>
      <c r="H2" s="288"/>
      <c r="I2" s="288"/>
      <c r="J2" s="288"/>
      <c r="K2" s="344" t="s">
        <v>2</v>
      </c>
      <c r="L2" s="343"/>
      <c r="M2" s="343"/>
      <c r="N2" s="343"/>
      <c r="O2" s="343"/>
      <c r="P2" s="343"/>
      <c r="Q2" s="343"/>
      <c r="R2" s="265"/>
      <c r="S2" s="297"/>
      <c r="T2" s="297"/>
      <c r="U2" s="1"/>
      <c r="V2" s="1"/>
      <c r="W2" s="1"/>
      <c r="X2" s="1"/>
      <c r="Y2" s="1"/>
      <c r="Z2" s="1"/>
    </row>
    <row r="3" spans="1:26" ht="32.25" customHeight="1">
      <c r="A3" s="340" t="s">
        <v>3</v>
      </c>
      <c r="B3" s="316"/>
      <c r="C3" s="316"/>
      <c r="D3" s="316"/>
      <c r="E3" s="316"/>
      <c r="F3" s="266"/>
      <c r="G3" s="288"/>
      <c r="H3" s="288"/>
      <c r="I3" s="288"/>
      <c r="J3" s="288"/>
      <c r="K3" s="342" t="s">
        <v>4</v>
      </c>
      <c r="L3" s="343"/>
      <c r="M3" s="343"/>
      <c r="N3" s="343"/>
      <c r="O3" s="343"/>
      <c r="P3" s="343"/>
      <c r="Q3" s="343"/>
      <c r="R3" s="265"/>
      <c r="S3" s="297"/>
      <c r="T3" s="297"/>
      <c r="U3" s="1"/>
      <c r="V3" s="1"/>
      <c r="W3" s="1"/>
      <c r="X3" s="1"/>
      <c r="Y3" s="1"/>
      <c r="Z3" s="1"/>
    </row>
    <row r="4" spans="1:26" ht="38.25" customHeight="1">
      <c r="A4" s="346" t="s">
        <v>524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298"/>
      <c r="T4" s="298"/>
      <c r="U4" s="6"/>
      <c r="V4" s="6"/>
      <c r="W4" s="6"/>
      <c r="X4" s="6"/>
      <c r="Y4" s="6"/>
      <c r="Z4" s="6"/>
    </row>
    <row r="5" spans="1:26" ht="29.25" customHeight="1">
      <c r="A5" s="348" t="s">
        <v>140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3"/>
      <c r="K6" s="9"/>
      <c r="L6" s="9"/>
      <c r="M6" s="9"/>
      <c r="N6" s="9"/>
      <c r="O6" s="9"/>
      <c r="P6" s="294"/>
      <c r="Q6" s="9"/>
      <c r="R6" s="34"/>
      <c r="S6" s="299"/>
      <c r="T6" s="299"/>
      <c r="U6" s="7"/>
      <c r="V6" s="7"/>
      <c r="W6" s="7"/>
      <c r="X6" s="7"/>
      <c r="Y6" s="7"/>
      <c r="Z6" s="7"/>
    </row>
    <row r="7" spans="1:26" ht="18" customHeight="1">
      <c r="A7" s="336" t="s">
        <v>5</v>
      </c>
      <c r="B7" s="333" t="s">
        <v>6</v>
      </c>
      <c r="C7" s="321"/>
      <c r="D7" s="345" t="s">
        <v>7</v>
      </c>
      <c r="E7" s="318"/>
      <c r="F7" s="318"/>
      <c r="G7" s="318"/>
      <c r="H7" s="318"/>
      <c r="I7" s="339"/>
      <c r="J7" s="325" t="s">
        <v>8</v>
      </c>
      <c r="K7" s="325" t="s">
        <v>9</v>
      </c>
      <c r="L7" s="325" t="s">
        <v>10</v>
      </c>
      <c r="M7" s="325" t="s">
        <v>11</v>
      </c>
      <c r="N7" s="325" t="s">
        <v>12</v>
      </c>
      <c r="O7" s="325" t="s">
        <v>13</v>
      </c>
      <c r="P7" s="328" t="s">
        <v>522</v>
      </c>
      <c r="Q7" s="325" t="s">
        <v>523</v>
      </c>
      <c r="R7" s="319" t="s">
        <v>14</v>
      </c>
      <c r="S7" s="320"/>
      <c r="T7" s="321"/>
      <c r="U7" s="7"/>
      <c r="V7" s="7"/>
      <c r="W7" s="7"/>
      <c r="X7" s="7"/>
      <c r="Y7" s="7"/>
      <c r="Z7" s="7"/>
    </row>
    <row r="8" spans="1:26" ht="27.75" customHeight="1">
      <c r="A8" s="337"/>
      <c r="B8" s="334"/>
      <c r="C8" s="335"/>
      <c r="D8" s="331" t="s">
        <v>15</v>
      </c>
      <c r="E8" s="331" t="s">
        <v>16</v>
      </c>
      <c r="F8" s="325" t="s">
        <v>17</v>
      </c>
      <c r="G8" s="331" t="s">
        <v>18</v>
      </c>
      <c r="H8" s="325" t="s">
        <v>19</v>
      </c>
      <c r="I8" s="325" t="s">
        <v>20</v>
      </c>
      <c r="J8" s="326"/>
      <c r="K8" s="326"/>
      <c r="L8" s="326"/>
      <c r="M8" s="326"/>
      <c r="N8" s="326"/>
      <c r="O8" s="326"/>
      <c r="P8" s="329"/>
      <c r="Q8" s="326"/>
      <c r="R8" s="322"/>
      <c r="S8" s="323"/>
      <c r="T8" s="324"/>
      <c r="U8" s="7"/>
      <c r="V8" s="7"/>
      <c r="W8" s="7"/>
      <c r="X8" s="7"/>
      <c r="Y8" s="7"/>
      <c r="Z8" s="7"/>
    </row>
    <row r="9" spans="1:26" ht="86.25" customHeight="1">
      <c r="A9" s="332"/>
      <c r="B9" s="322"/>
      <c r="C9" s="324"/>
      <c r="D9" s="332"/>
      <c r="E9" s="327"/>
      <c r="F9" s="327"/>
      <c r="G9" s="327"/>
      <c r="H9" s="327"/>
      <c r="I9" s="327"/>
      <c r="J9" s="326"/>
      <c r="K9" s="327"/>
      <c r="L9" s="327"/>
      <c r="M9" s="327"/>
      <c r="N9" s="327"/>
      <c r="O9" s="327"/>
      <c r="P9" s="330"/>
      <c r="Q9" s="327"/>
      <c r="R9" s="12" t="s">
        <v>21</v>
      </c>
      <c r="S9" s="300" t="s">
        <v>22</v>
      </c>
      <c r="T9" s="300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38" t="s">
        <v>25</v>
      </c>
      <c r="C10" s="339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3"/>
      <c r="Q10" s="14" t="s">
        <v>38</v>
      </c>
      <c r="R10" s="14" t="s">
        <v>39</v>
      </c>
      <c r="S10" s="301" t="s">
        <v>40</v>
      </c>
      <c r="T10" s="301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4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2">
        <f t="shared" ref="S11:S37" si="1">ROUND(IF(AND(N11&gt;0,O11&gt;0,M11&lt;=0,R11=0),P11-Q11,IF(AND(P11&gt;0,R11=200),P11-Q11-R11, )),1)</f>
        <v>44.5</v>
      </c>
      <c r="T11" s="303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5">
        <f>SUM('Mau A1'!AC31:AC50)</f>
        <v>331.9</v>
      </c>
      <c r="Q12" s="268">
        <f>SUM('Mau A1'!AB31:AB50)</f>
        <v>0</v>
      </c>
      <c r="R12" s="21">
        <f t="shared" si="0"/>
        <v>200</v>
      </c>
      <c r="S12" s="303">
        <f t="shared" si="1"/>
        <v>131.9</v>
      </c>
      <c r="T12" s="303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0">
        <f>SUM('Mau A1'!AC51:AC70)</f>
        <v>442.5</v>
      </c>
      <c r="Q13" s="268">
        <f>SUM('Mau A1'!AB51:AB70)</f>
        <v>0</v>
      </c>
      <c r="R13" s="21">
        <f t="shared" si="0"/>
        <v>200</v>
      </c>
      <c r="S13" s="303">
        <f t="shared" si="1"/>
        <v>242.5</v>
      </c>
      <c r="T13" s="303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0">
        <f>SUM('Mau A1'!AC71:AC90)</f>
        <v>306</v>
      </c>
      <c r="Q14" s="268">
        <f>SUM('Mau A1'!AB71:AB90)</f>
        <v>0</v>
      </c>
      <c r="R14" s="21">
        <f t="shared" si="0"/>
        <v>200</v>
      </c>
      <c r="S14" s="303">
        <f t="shared" si="1"/>
        <v>106</v>
      </c>
      <c r="T14" s="303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80">
        <f>SUM('Mau A1'!AC91:AC111)</f>
        <v>562.5</v>
      </c>
      <c r="Q15" s="268">
        <f>SUM('Mau A1'!AB91:AB111)</f>
        <v>0</v>
      </c>
      <c r="R15" s="21">
        <f t="shared" si="0"/>
        <v>200</v>
      </c>
      <c r="S15" s="303">
        <f t="shared" si="1"/>
        <v>362.5</v>
      </c>
      <c r="T15" s="303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80">
        <f>SUM('Mau A1'!AC112:AC130)</f>
        <v>226.5</v>
      </c>
      <c r="Q16" s="268">
        <f>SUM('Mau A1'!AB112:AB130)</f>
        <v>0</v>
      </c>
      <c r="R16" s="21">
        <f t="shared" si="0"/>
        <v>200</v>
      </c>
      <c r="S16" s="302">
        <f t="shared" si="1"/>
        <v>26.5</v>
      </c>
      <c r="T16" s="303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80">
        <f>SUM('Mau A1'!AC131:AC150)</f>
        <v>210.7</v>
      </c>
      <c r="Q17" s="268">
        <f>SUM('Mau A1'!AB131:AB150)</f>
        <v>0</v>
      </c>
      <c r="R17" s="21">
        <f t="shared" si="0"/>
        <v>200</v>
      </c>
      <c r="S17" s="303">
        <f t="shared" si="1"/>
        <v>10.7</v>
      </c>
      <c r="T17" s="303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A1'!M151:M176)</f>
        <v>681</v>
      </c>
      <c r="E18" s="268">
        <f>SUM('Mau A1'!N151:N176)</f>
        <v>0</v>
      </c>
      <c r="F18" s="268">
        <f>SUM('Mau A1'!O151:O176)</f>
        <v>0</v>
      </c>
      <c r="G18" s="268">
        <f>SUM('Mau A1'!P151:P176)</f>
        <v>681</v>
      </c>
      <c r="H18" s="268">
        <f>SUM('Mau A1'!Q151:Q176)</f>
        <v>0</v>
      </c>
      <c r="I18" s="268">
        <f>SUM('Mau A1'!R151:R176)</f>
        <v>0</v>
      </c>
      <c r="J18" s="268">
        <f>SUM('Mau A1'!T151:T176)</f>
        <v>267.2</v>
      </c>
      <c r="K18" s="268">
        <f>SUM('Mau A1'!V151:V176)</f>
        <v>112</v>
      </c>
      <c r="L18" s="268">
        <f>SUM('Mau A1'!X151:X176)</f>
        <v>56</v>
      </c>
      <c r="M18" s="268">
        <f>SUM('Mau A1'!Y151:Y176)</f>
        <v>413.8</v>
      </c>
      <c r="N18" s="268">
        <f>SUM('Mau A1'!Z151:Z176)</f>
        <v>-112</v>
      </c>
      <c r="O18" s="268">
        <f>SUM('Mau A1'!AA151:AA176)</f>
        <v>-56</v>
      </c>
      <c r="P18" s="280">
        <f>SUM('Mau A1'!AC151:AC176)</f>
        <v>245.8</v>
      </c>
      <c r="Q18" s="268">
        <f>SUM('Mau A1'!AB151:AB176)</f>
        <v>0</v>
      </c>
      <c r="R18" s="21">
        <f t="shared" si="0"/>
        <v>200</v>
      </c>
      <c r="S18" s="303">
        <f t="shared" si="1"/>
        <v>45.8</v>
      </c>
      <c r="T18" s="303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6" t="str">
        <f>IF('Mau A1'!B177="","",'Mau A1'!B177)</f>
        <v>Huỳnh Quốc</v>
      </c>
      <c r="C19" s="277" t="str">
        <f>IF('Mau A1'!C177="","",'Mau A1'!C177)</f>
        <v>Dũng</v>
      </c>
      <c r="D19" s="278">
        <f>SUM('Mau A1'!M177:M196)</f>
        <v>661.6</v>
      </c>
      <c r="E19" s="279">
        <f>SUM('Mau A1'!N177)</f>
        <v>67.5</v>
      </c>
      <c r="F19" s="279">
        <f>SUM('Mau A1'!O177)</f>
        <v>0</v>
      </c>
      <c r="G19" s="279">
        <f>SUM('Mau A1'!P177)</f>
        <v>729.1</v>
      </c>
      <c r="H19" s="279">
        <f>SUM('Mau A1'!Q177)</f>
        <v>0</v>
      </c>
      <c r="I19" s="279">
        <f>SUM('Mau A1'!R177)</f>
        <v>44</v>
      </c>
      <c r="J19" s="279">
        <f>SUM('Mau A1'!T177)</f>
        <v>450</v>
      </c>
      <c r="K19" s="279">
        <f>SUM('Mau A1'!V177)</f>
        <v>112</v>
      </c>
      <c r="L19" s="279">
        <f>SUM('Mau A1'!X177)</f>
        <v>56</v>
      </c>
      <c r="M19" s="279">
        <f>SUM('Mau A1'!Y177)</f>
        <v>279.10000000000002</v>
      </c>
      <c r="N19" s="279">
        <f>SUM('Mau A1'!$Z$177)</f>
        <v>-112</v>
      </c>
      <c r="O19" s="279">
        <f>SUM('Mau A1'!AA177)</f>
        <v>-12</v>
      </c>
      <c r="P19" s="280">
        <f>SUM('Mau A1'!AC177)</f>
        <v>155.10000000000002</v>
      </c>
      <c r="Q19" s="279">
        <f>SUM('Mau A1'!AB177)</f>
        <v>0</v>
      </c>
      <c r="R19" s="281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3">
        <f t="shared" ref="S19:S20" si="4">ROUND(IF(AND(N19&gt;0,O19&gt;0,M19&lt;=0,R19=0),P19-Q19,IF(AND(P19&gt;0,R19=200),P19-Q19-R19, )),1)</f>
        <v>0</v>
      </c>
      <c r="T19" s="303">
        <f t="shared" ref="T19:T20" si="5">ROUND(IF(SUM(M19:O19)-Q19&lt;0,SUM(M19:O19)-Q19, ),1)</f>
        <v>0</v>
      </c>
      <c r="U19" s="282"/>
      <c r="V19" s="282"/>
      <c r="W19" s="282"/>
      <c r="X19" s="282"/>
      <c r="Y19" s="282"/>
      <c r="Z19" s="282"/>
    </row>
    <row r="20" spans="1:26" s="133" customFormat="1" ht="18" customHeight="1">
      <c r="A20" s="275">
        <v>10</v>
      </c>
      <c r="B20" s="276" t="str">
        <f>IF('Mau A1'!B197="","",'Mau A1'!B197)</f>
        <v>Hồ Ngọc</v>
      </c>
      <c r="C20" s="277" t="str">
        <f>IF('Mau A1'!C197="","",'Mau A1'!C197)</f>
        <v>Chi</v>
      </c>
      <c r="D20" s="278">
        <f>SUM('Mau A1'!M197:M217)</f>
        <v>889.59999999999991</v>
      </c>
      <c r="E20" s="279">
        <f>SUM('Mau A1'!N197)</f>
        <v>67.5</v>
      </c>
      <c r="F20" s="279">
        <f>SUM('Mau A1'!O197)</f>
        <v>0</v>
      </c>
      <c r="G20" s="268">
        <f>SUM('Mau A1'!P197:P217)</f>
        <v>957.09999999999991</v>
      </c>
      <c r="H20" s="279">
        <f>SUM('Mau A1'!Q197)</f>
        <v>0</v>
      </c>
      <c r="I20" s="279">
        <f>SUM('Mau A1'!R197)</f>
        <v>44</v>
      </c>
      <c r="J20" s="279">
        <f>SUM('Mau A1'!T197)</f>
        <v>450</v>
      </c>
      <c r="K20" s="279">
        <f>SUM('Mau A1'!V197)</f>
        <v>112</v>
      </c>
      <c r="L20" s="279">
        <f>SUM('Mau A1'!X153:X178)</f>
        <v>56</v>
      </c>
      <c r="M20" s="279">
        <f>SUM('Mau A1'!Y197)</f>
        <v>507.1</v>
      </c>
      <c r="N20" s="279">
        <f>SUM('Mau A1'!$Z$197)</f>
        <v>-112</v>
      </c>
      <c r="O20" s="279">
        <f>SUM('Mau A1'!AA197)</f>
        <v>-12</v>
      </c>
      <c r="P20" s="280">
        <f>SUM('Mau A1'!AC197)</f>
        <v>383.1</v>
      </c>
      <c r="Q20" s="279">
        <f>SUM('Mau A1'!AB197)</f>
        <v>0</v>
      </c>
      <c r="R20" s="281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3">
        <f t="shared" si="4"/>
        <v>183.1</v>
      </c>
      <c r="T20" s="303">
        <f t="shared" si="5"/>
        <v>0</v>
      </c>
      <c r="U20" s="282"/>
      <c r="V20" s="282"/>
      <c r="W20" s="282"/>
      <c r="X20" s="282"/>
      <c r="Y20" s="282"/>
      <c r="Z20" s="282"/>
    </row>
    <row r="21" spans="1:26" ht="18" customHeight="1">
      <c r="A21" s="104">
        <v>11</v>
      </c>
      <c r="B21" s="27" t="str">
        <f>IF('Mau A1'!B218="","",'Mau A1'!B218)</f>
        <v>Nguyễn Thị Khánh</v>
      </c>
      <c r="C21" s="28" t="str">
        <f>IF('Mau A1'!C218="","",'Mau A1'!C218)</f>
        <v>Thư</v>
      </c>
      <c r="D21" s="29">
        <f>SUM('Mau A1'!M218:M236)</f>
        <v>740.3</v>
      </c>
      <c r="E21" s="268">
        <f>SUM('Mau A1'!N218:N236)</f>
        <v>67.5</v>
      </c>
      <c r="F21" s="268">
        <f>SUM('Mau A1'!O218:O236)</f>
        <v>0</v>
      </c>
      <c r="G21" s="268">
        <f>SUM('Mau A1'!P218:P236)</f>
        <v>807.8</v>
      </c>
      <c r="H21" s="268">
        <f>SUM('Mau A1'!Q218:Q236)</f>
        <v>0</v>
      </c>
      <c r="I21" s="268">
        <f>SUM('Mau A1'!R218:R236)</f>
        <v>44</v>
      </c>
      <c r="J21" s="268">
        <f>SUM('Mau A1'!T218:T236)</f>
        <v>450</v>
      </c>
      <c r="K21" s="268">
        <f>SUM('Mau A1'!V218:V236)</f>
        <v>112</v>
      </c>
      <c r="L21" s="268">
        <f>SUM('Mau A1'!X218:X236)</f>
        <v>56</v>
      </c>
      <c r="M21" s="268">
        <f>SUM('Mau A1'!Y218:Y236)</f>
        <v>357.8</v>
      </c>
      <c r="N21" s="268">
        <f>SUM('Mau A1'!Z218:Z236)</f>
        <v>-112</v>
      </c>
      <c r="O21" s="268">
        <f>SUM('Mau A1'!AA218:AA236)</f>
        <v>-12</v>
      </c>
      <c r="P21" s="280">
        <f>SUM('Mau A1'!AC218:AC236)</f>
        <v>233.8</v>
      </c>
      <c r="Q21" s="268">
        <f>SUM('Mau A1'!AB218:AB236)</f>
        <v>0</v>
      </c>
      <c r="R21" s="21">
        <f t="shared" si="0"/>
        <v>200</v>
      </c>
      <c r="S21" s="303">
        <f t="shared" si="1"/>
        <v>33.799999999999997</v>
      </c>
      <c r="T21" s="303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A1'!B237="","",'Mau A1'!B237)</f>
        <v>Nguyễn Sanh</v>
      </c>
      <c r="C22" s="28" t="s">
        <v>42</v>
      </c>
      <c r="D22" s="29">
        <f>SUM('Mau A1'!M237:M253)</f>
        <v>906.90000000000009</v>
      </c>
      <c r="E22" s="268">
        <f>SUM('Mau A1'!N237:N253)</f>
        <v>67.5</v>
      </c>
      <c r="F22" s="268">
        <f>SUM('Mau A1'!O237:O253)</f>
        <v>0</v>
      </c>
      <c r="G22" s="268">
        <f>SUM('Mau A1'!P237:P253)</f>
        <v>974.40000000000009</v>
      </c>
      <c r="H22" s="268">
        <f>SUM('Mau A1'!Q237:Q253)</f>
        <v>0</v>
      </c>
      <c r="I22" s="268">
        <f>SUM('Mau A1'!R237:R253)</f>
        <v>55</v>
      </c>
      <c r="J22" s="268">
        <f>SUM('Mau A1'!T237:T253)</f>
        <v>0</v>
      </c>
      <c r="K22" s="268">
        <f>SUM('Mau A1'!V237:V253)</f>
        <v>112</v>
      </c>
      <c r="L22" s="268">
        <f>SUM('Mau A1'!X237:X253)</f>
        <v>56</v>
      </c>
      <c r="M22" s="268">
        <f>SUM('Mau A1'!Y237:Y253)</f>
        <v>524.4</v>
      </c>
      <c r="N22" s="268">
        <f>SUM('Mau A1'!Z237:Z253)</f>
        <v>-112</v>
      </c>
      <c r="O22" s="268">
        <f>SUM('Mau A1'!AA237:AA253)</f>
        <v>-1</v>
      </c>
      <c r="P22" s="280">
        <f>SUM('Mau A1'!AC237:AC253)</f>
        <v>411.4</v>
      </c>
      <c r="Q22" s="268">
        <f>SUM('Mau A1'!AB237:AB253)</f>
        <v>0</v>
      </c>
      <c r="R22" s="21">
        <f t="shared" si="0"/>
        <v>200</v>
      </c>
      <c r="S22" s="303">
        <f t="shared" si="1"/>
        <v>211.4</v>
      </c>
      <c r="T22" s="303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A1'!B257="","",'Mau A1'!B257)</f>
        <v>Võ Anh</v>
      </c>
      <c r="C23" s="28" t="s">
        <v>43</v>
      </c>
      <c r="D23" s="29">
        <f>SUM('Mau A1'!M257:M274)</f>
        <v>771.3</v>
      </c>
      <c r="E23" s="268">
        <f>SUM('Mau A1'!N257:N274)</f>
        <v>67.5</v>
      </c>
      <c r="F23" s="268">
        <f>SUM('Mau A1'!O257:O274)</f>
        <v>0</v>
      </c>
      <c r="G23" s="268">
        <f>SUM('Mau A1'!P257:P274)</f>
        <v>838.8</v>
      </c>
      <c r="H23" s="268">
        <f>SUM('Mau A1'!Q257:Q274)</f>
        <v>0</v>
      </c>
      <c r="I23" s="268">
        <f>SUM('Mau A1'!R257:R274)</f>
        <v>56</v>
      </c>
      <c r="J23" s="268">
        <f>SUM('Mau A1'!T257:T274)</f>
        <v>0</v>
      </c>
      <c r="K23" s="268">
        <f>SUM('Mau A1'!V257:V274)</f>
        <v>112</v>
      </c>
      <c r="L23" s="268">
        <f>SUM('Mau A1'!X257:X274)</f>
        <v>56</v>
      </c>
      <c r="M23" s="268">
        <f>SUM('Mau A1'!Y257:Y274)</f>
        <v>388.8</v>
      </c>
      <c r="N23" s="268">
        <f>SUM('Mau A1'!Z257:Z274)</f>
        <v>-112</v>
      </c>
      <c r="O23" s="268">
        <f>SUM('Mau A1'!AA257:AA274)</f>
        <v>0</v>
      </c>
      <c r="P23" s="280">
        <f>SUM('Mau A1'!AC257:AC274)</f>
        <v>276.8</v>
      </c>
      <c r="Q23" s="268">
        <f>SUM('Mau A1'!AB257:AB274)</f>
        <v>0</v>
      </c>
      <c r="R23" s="21">
        <f t="shared" si="0"/>
        <v>200</v>
      </c>
      <c r="S23" s="303">
        <f t="shared" si="1"/>
        <v>76.8</v>
      </c>
      <c r="T23" s="303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A1'!B277="","",'Mau A1'!B277)</f>
        <v>Ng Ng Hoàng Ngọc</v>
      </c>
      <c r="C24" s="28" t="s">
        <v>44</v>
      </c>
      <c r="D24" s="29">
        <f>SUM('Mau A1'!J277:K293)</f>
        <v>535.20000000000005</v>
      </c>
      <c r="E24" s="268">
        <f>SUM('Mau A1'!K277:L293)</f>
        <v>25.999999999999996</v>
      </c>
      <c r="F24" s="268">
        <f>SUM('Mau A1'!O258:O275)</f>
        <v>0</v>
      </c>
      <c r="G24" s="268">
        <f>SUM('Mau A1'!M277:N293)</f>
        <v>867.19999999999993</v>
      </c>
      <c r="H24" s="268">
        <f>SUM('Mau A1'!N277:O293)</f>
        <v>67.5</v>
      </c>
      <c r="I24" s="268">
        <f>SUM('Mau A1'!O277:P293)</f>
        <v>867.19999999999993</v>
      </c>
      <c r="J24" s="268">
        <f>SUM('Mau A1'!Q277:Q293)</f>
        <v>0</v>
      </c>
      <c r="K24" s="268">
        <f>SUM('Mau A1'!S277:S293)</f>
        <v>0</v>
      </c>
      <c r="L24" s="268">
        <f>SUM('Mau A1'!U277:U293)</f>
        <v>0</v>
      </c>
      <c r="M24" s="268">
        <f>SUM('Mau A1'!V277:V293)</f>
        <v>112</v>
      </c>
      <c r="N24" s="268">
        <f>SUM('Mau A1'!Z277:Z293)</f>
        <v>-112</v>
      </c>
      <c r="O24" s="268">
        <f>SUM('Mau A1'!AA277:AA293)</f>
        <v>-6</v>
      </c>
      <c r="P24" s="280">
        <f>SUM('Mau A1'!AC277:AC293)</f>
        <v>299.2</v>
      </c>
      <c r="Q24" s="268">
        <f>SUM('Mau A1'!AB277:AB293)</f>
        <v>0</v>
      </c>
      <c r="R24" s="21">
        <f t="shared" si="0"/>
        <v>200</v>
      </c>
      <c r="S24" s="303">
        <f t="shared" si="1"/>
        <v>99.2</v>
      </c>
      <c r="T24" s="303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A1'!B297="","",'Mau A1'!B297)</f>
        <v xml:space="preserve">Trần Việt </v>
      </c>
      <c r="C25" s="28" t="str">
        <f>IF('Mau A1'!C297="","",'Mau A1'!C297)</f>
        <v>Khánh</v>
      </c>
      <c r="D25" s="29">
        <f>SUM('Mau A1'!M297:M315)</f>
        <v>935.09999999999991</v>
      </c>
      <c r="E25" s="268">
        <f>SUM('Mau A1'!N297:N315)</f>
        <v>112.5</v>
      </c>
      <c r="F25" s="268">
        <f>SUM('Mau A1'!O297:O315)</f>
        <v>0</v>
      </c>
      <c r="G25" s="268">
        <f>SUM('Mau A1'!P297:P315)</f>
        <v>1047.5999999999999</v>
      </c>
      <c r="H25" s="268">
        <f>SUM('Mau A1'!Q297:Q315)</f>
        <v>0</v>
      </c>
      <c r="I25" s="268">
        <f>SUM('Mau A1'!R297:R315)</f>
        <v>50</v>
      </c>
      <c r="J25" s="268">
        <f>SUM('Mau A1'!T297:T315)</f>
        <v>450</v>
      </c>
      <c r="K25" s="268">
        <f>SUM('Mau A1'!V297:V315)</f>
        <v>112</v>
      </c>
      <c r="L25" s="268">
        <f>SUM('Mau A1'!X297:X315)</f>
        <v>56</v>
      </c>
      <c r="M25" s="268">
        <f>SUM('Mau A1'!Y297:Y315)</f>
        <v>597.6</v>
      </c>
      <c r="N25" s="268">
        <f>SUM('Mau A1'!Z297:Z315)</f>
        <v>-112</v>
      </c>
      <c r="O25" s="268">
        <f>SUM('Mau A1'!AA297:AA315)</f>
        <v>-6</v>
      </c>
      <c r="P25" s="280">
        <f>SUM('Mau A1'!AC297:AC315)</f>
        <v>479.6</v>
      </c>
      <c r="Q25" s="268">
        <f>SUM('Mau A1'!AB297:AB315)</f>
        <v>0</v>
      </c>
      <c r="R25" s="21">
        <f t="shared" si="0"/>
        <v>200</v>
      </c>
      <c r="S25" s="303">
        <f t="shared" si="1"/>
        <v>279.60000000000002</v>
      </c>
      <c r="T25" s="303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A1'!B316="","",'Mau A1'!B316)</f>
        <v>Đỗ Thị Hải</v>
      </c>
      <c r="C26" s="28" t="str">
        <f>IF('Mau A1'!C316="","",'Mau A1'!C316)</f>
        <v>Yến</v>
      </c>
      <c r="D26" s="29">
        <f>SUM('Mau A1'!M316:M333)</f>
        <v>793.7</v>
      </c>
      <c r="E26" s="268">
        <f>SUM('Mau A1'!N316:N333)</f>
        <v>67.5</v>
      </c>
      <c r="F26" s="268">
        <f>SUM('Mau A1'!O316:O333)</f>
        <v>0</v>
      </c>
      <c r="G26" s="268">
        <f>SUM('Mau A1'!P316:P333)</f>
        <v>861.2</v>
      </c>
      <c r="H26" s="268">
        <f>SUM('Mau A1'!Q316:Q333)</f>
        <v>0</v>
      </c>
      <c r="I26" s="268">
        <f>SUM('Mau A1'!R316:R333)</f>
        <v>55</v>
      </c>
      <c r="J26" s="268">
        <f>SUM('Mau A1'!T316:T333)</f>
        <v>450</v>
      </c>
      <c r="K26" s="268">
        <f>SUM('Mau A1'!V316:V333)</f>
        <v>112</v>
      </c>
      <c r="L26" s="268">
        <f>SUM('Mau A1'!X316:X333)</f>
        <v>56</v>
      </c>
      <c r="M26" s="268">
        <f>SUM('Mau A1'!Y316:Y333)</f>
        <v>411.2</v>
      </c>
      <c r="N26" s="268">
        <f>SUM('Mau A1'!Z316:Z333)</f>
        <v>-112</v>
      </c>
      <c r="O26" s="268">
        <f>SUM('Mau A1'!AA316:AA333)</f>
        <v>-1</v>
      </c>
      <c r="P26" s="280">
        <f>SUM('Mau A1'!AC316:AC333)</f>
        <v>298.2</v>
      </c>
      <c r="Q26" s="268">
        <f>SUM('Mau A1'!AB316:AB333)</f>
        <v>0</v>
      </c>
      <c r="R26" s="21">
        <f t="shared" si="0"/>
        <v>200</v>
      </c>
      <c r="S26" s="303">
        <f t="shared" si="1"/>
        <v>98.2</v>
      </c>
      <c r="T26" s="303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A1'!B334="","",'Mau A1'!B334)</f>
        <v>Trần Vĩnh</v>
      </c>
      <c r="C27" s="28" t="str">
        <f>IF('Mau A1'!C334="","",'Mau A1'!C334)</f>
        <v>Xuyên</v>
      </c>
      <c r="D27" s="29">
        <f>SUM('Mau A1'!M334:M353)</f>
        <v>967</v>
      </c>
      <c r="E27" s="268">
        <f>SUM('Mau A1'!N334:N353)</f>
        <v>67.5</v>
      </c>
      <c r="F27" s="268">
        <f>SUM('Mau A1'!O334:O353)</f>
        <v>0</v>
      </c>
      <c r="G27" s="268">
        <f>SUM('Mau A1'!P334:P353)</f>
        <v>1034.5</v>
      </c>
      <c r="H27" s="268">
        <f>SUM('Mau A1'!Q334:Q353)</f>
        <v>0</v>
      </c>
      <c r="I27" s="268">
        <f>SUM('Mau A1'!R334:R353)</f>
        <v>52</v>
      </c>
      <c r="J27" s="268">
        <f>SUM('Mau A1'!T334:T353)</f>
        <v>450</v>
      </c>
      <c r="K27" s="268">
        <f>SUM('Mau A1'!V334:V353)</f>
        <v>112</v>
      </c>
      <c r="L27" s="268">
        <f>SUM('Mau A1'!X334:X353)</f>
        <v>56</v>
      </c>
      <c r="M27" s="268">
        <f>SUM('Mau A1'!Y334:Y353)</f>
        <v>584.5</v>
      </c>
      <c r="N27" s="268">
        <f>SUM('Mau A1'!Z334:Z353)</f>
        <v>-112</v>
      </c>
      <c r="O27" s="268">
        <f>SUM('Mau A1'!AA334:AA353)</f>
        <v>-4</v>
      </c>
      <c r="P27" s="280">
        <f>SUM('Mau A1'!AC334:AC353)</f>
        <v>468.5</v>
      </c>
      <c r="Q27" s="268">
        <f>SUM('Mau A1'!AB334:AB353)</f>
        <v>0</v>
      </c>
      <c r="R27" s="21">
        <f t="shared" si="0"/>
        <v>200</v>
      </c>
      <c r="S27" s="302">
        <f t="shared" si="1"/>
        <v>268.5</v>
      </c>
      <c r="T27" s="303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A1'!B354="","",'Mau A1'!B354)</f>
        <v xml:space="preserve">Nguyễn Cao </v>
      </c>
      <c r="C28" s="28" t="str">
        <f>IF('Mau A1'!C354="","",'Mau A1'!C354)</f>
        <v>Phong</v>
      </c>
      <c r="D28" s="29">
        <f>SUM('Mau A1'!M354:M376)</f>
        <v>1101.5</v>
      </c>
      <c r="E28" s="268">
        <f>SUM('Mau A1'!N354:N376)</f>
        <v>89.5</v>
      </c>
      <c r="F28" s="268">
        <f>SUM('Mau A1'!O354:O376)</f>
        <v>0</v>
      </c>
      <c r="G28" s="268">
        <f>SUM('Mau A1'!P354:P376)</f>
        <v>1191</v>
      </c>
      <c r="H28" s="268">
        <f>SUM('Mau A1'!Q354:Q376)</f>
        <v>0</v>
      </c>
      <c r="I28" s="268">
        <f>SUM('Mau A1'!R354:R376)</f>
        <v>35</v>
      </c>
      <c r="J28" s="268">
        <f>SUM('Mau A1'!T354:T376)</f>
        <v>450</v>
      </c>
      <c r="K28" s="268">
        <f>SUM('Mau A1'!V354:V376)</f>
        <v>112</v>
      </c>
      <c r="L28" s="268">
        <f>SUM('Mau A1'!X354:X376)</f>
        <v>56</v>
      </c>
      <c r="M28" s="268">
        <f>SUM('Mau A1'!Y354:Y376)</f>
        <v>741</v>
      </c>
      <c r="N28" s="268">
        <f>SUM('Mau A1'!Z354:Z376)</f>
        <v>-112</v>
      </c>
      <c r="O28" s="268">
        <f>SUM('Mau A1'!AA354:AA376)</f>
        <v>-21</v>
      </c>
      <c r="P28" s="280">
        <f>SUM('Mau A1'!AC354:AC376)</f>
        <v>608</v>
      </c>
      <c r="Q28" s="268">
        <f>SUM('Mau A1'!AB354:AB376)</f>
        <v>0</v>
      </c>
      <c r="R28" s="21">
        <f t="shared" si="0"/>
        <v>200</v>
      </c>
      <c r="S28" s="302">
        <f t="shared" si="1"/>
        <v>408</v>
      </c>
      <c r="T28" s="303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A1'!B377="","",'Mau A1'!B377)</f>
        <v>Mai Chiếm</v>
      </c>
      <c r="C29" s="28" t="str">
        <f>IF('Mau A1'!C377="","",'Mau A1'!C377)</f>
        <v>Tuấn</v>
      </c>
      <c r="D29" s="29">
        <f>SUM('Mau A1'!M377:M390)</f>
        <v>852</v>
      </c>
      <c r="E29" s="268">
        <f>SUM('Mau A1'!N377:N390)</f>
        <v>67.5</v>
      </c>
      <c r="F29" s="268">
        <f>SUM('Mau A1'!O377:O390)</f>
        <v>0</v>
      </c>
      <c r="G29" s="268">
        <f>SUM('Mau A1'!P377:P390)</f>
        <v>919.5</v>
      </c>
      <c r="H29" s="268">
        <f>SUM('Mau A1'!Q377:Q390)</f>
        <v>0</v>
      </c>
      <c r="I29" s="268">
        <f>SUM('Mau A1'!R377:R390)</f>
        <v>55</v>
      </c>
      <c r="J29" s="268">
        <f>SUM('Mau A1'!T377:T390)</f>
        <v>450</v>
      </c>
      <c r="K29" s="268">
        <f>SUM('Mau A1'!V377:V390)</f>
        <v>112</v>
      </c>
      <c r="L29" s="268">
        <f>SUM('Mau A1'!X377:X390)</f>
        <v>56</v>
      </c>
      <c r="M29" s="268">
        <f>SUM('Mau A1'!Y377:Y390)</f>
        <v>469.5</v>
      </c>
      <c r="N29" s="268">
        <f>SUM('Mau A1'!Z377:Z390)</f>
        <v>-112</v>
      </c>
      <c r="O29" s="268">
        <f>SUM('Mau A1'!AA377:AA390)</f>
        <v>-1</v>
      </c>
      <c r="P29" s="280">
        <f>SUM('Mau A1'!AC377:AC390)</f>
        <v>356.5</v>
      </c>
      <c r="Q29" s="268">
        <f>SUM('Mau A1'!AB377:AB390)</f>
        <v>0</v>
      </c>
      <c r="R29" s="21">
        <f t="shared" si="0"/>
        <v>200</v>
      </c>
      <c r="S29" s="303">
        <f t="shared" si="1"/>
        <v>156.5</v>
      </c>
      <c r="T29" s="303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A1'!B391="","",'Mau A1'!B391)</f>
        <v>Lê Quý Hưng</v>
      </c>
      <c r="C30" s="28" t="str">
        <f>IF('Mau A1'!C391="","",'Mau A1'!C391)</f>
        <v>Quốc</v>
      </c>
      <c r="D30" s="29">
        <f>SUM('Mau A1'!M391:M412)</f>
        <v>1042.6999999999998</v>
      </c>
      <c r="E30" s="268">
        <f>SUM('Mau A1'!N391:N412)</f>
        <v>67.5</v>
      </c>
      <c r="F30" s="268">
        <f>SUM('Mau A1'!O391:O412)</f>
        <v>0</v>
      </c>
      <c r="G30" s="268">
        <f>SUM('Mau A1'!P391:P412)</f>
        <v>1110.1999999999998</v>
      </c>
      <c r="H30" s="268">
        <f>SUM('Mau A1'!Q391:Q412)</f>
        <v>0</v>
      </c>
      <c r="I30" s="268">
        <f>SUM('Mau A1'!R391:R412)</f>
        <v>45</v>
      </c>
      <c r="J30" s="268">
        <f>SUM('Mau A1'!T391:T412)</f>
        <v>450</v>
      </c>
      <c r="K30" s="268">
        <f>SUM('Mau A1'!V391:V412)</f>
        <v>112</v>
      </c>
      <c r="L30" s="268">
        <f>SUM('Mau A1'!X391:X412)</f>
        <v>56</v>
      </c>
      <c r="M30" s="268">
        <f>SUM('Mau A1'!Y391:Y412)</f>
        <v>660.2</v>
      </c>
      <c r="N30" s="268">
        <f>SUM('Mau A1'!Z391:Z412)</f>
        <v>-112</v>
      </c>
      <c r="O30" s="268">
        <f>SUM('Mau A1'!AA391:AA412)</f>
        <v>-11</v>
      </c>
      <c r="P30" s="280">
        <f>SUM('Mau A1'!AC391:AC412)</f>
        <v>537.20000000000005</v>
      </c>
      <c r="Q30" s="268">
        <f>SUM('Mau A1'!AB391:AB412)</f>
        <v>0</v>
      </c>
      <c r="R30" s="21">
        <f t="shared" si="0"/>
        <v>200</v>
      </c>
      <c r="S30" s="302">
        <f t="shared" si="1"/>
        <v>337.2</v>
      </c>
      <c r="T30" s="303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A1'!B413="","",'Mau A1'!B413)</f>
        <v>Nguyễn Văn</v>
      </c>
      <c r="C31" s="28" t="str">
        <f>IF('Mau A1'!C413="","",'Mau A1'!C413)</f>
        <v>Đôn</v>
      </c>
      <c r="D31" s="29">
        <f>SUM('Mau A1'!M413:M437)</f>
        <v>941.90000000000009</v>
      </c>
      <c r="E31" s="268">
        <f>SUM('Mau A1'!N413:N437)</f>
        <v>175.5</v>
      </c>
      <c r="F31" s="268">
        <f>SUM('Mau A1'!O413:O437)</f>
        <v>0</v>
      </c>
      <c r="G31" s="268">
        <f>SUM('Mau A1'!P413:P437)</f>
        <v>1117.4000000000001</v>
      </c>
      <c r="H31" s="268">
        <f>SUM('Mau A1'!Q413:Q437)</f>
        <v>42.9</v>
      </c>
      <c r="I31" s="268">
        <f>SUM('Mau A1'!R413:R437)</f>
        <v>56</v>
      </c>
      <c r="J31" s="268">
        <f>SUM('Mau A1'!T413:T437)</f>
        <v>450</v>
      </c>
      <c r="K31" s="268">
        <f>SUM('Mau A1'!V413:V437)</f>
        <v>112</v>
      </c>
      <c r="L31" s="268">
        <f>SUM('Mau A1'!X413:X437)</f>
        <v>56</v>
      </c>
      <c r="M31" s="268">
        <f>SUM('Mau A1'!Y413:Y437)</f>
        <v>667.4</v>
      </c>
      <c r="N31" s="268">
        <f>SUM('Mau A1'!Z413:Z437)</f>
        <v>-69.099999999999994</v>
      </c>
      <c r="O31" s="268">
        <f>SUM('Mau A1'!AA413:AA437)</f>
        <v>0</v>
      </c>
      <c r="P31" s="280">
        <f>SUM('Mau A1'!AC413:AC437)</f>
        <v>598.29999999999995</v>
      </c>
      <c r="Q31" s="268">
        <f>SUM('Mau A1'!AB413:AB437)</f>
        <v>0</v>
      </c>
      <c r="R31" s="21">
        <f t="shared" si="0"/>
        <v>200</v>
      </c>
      <c r="S31" s="303">
        <f t="shared" si="1"/>
        <v>398.3</v>
      </c>
      <c r="T31" s="303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A1'!B438="","",'Mau A1'!B438)</f>
        <v>Bùi Văn</v>
      </c>
      <c r="C32" s="28" t="str">
        <f>IF('Mau A1'!C438="","",'Mau A1'!C438)</f>
        <v>Dũng</v>
      </c>
      <c r="D32" s="29">
        <f>SUM('Mau A1'!M438:M459)</f>
        <v>754.3</v>
      </c>
      <c r="E32" s="268">
        <f>SUM('Mau A1'!N438:N459)</f>
        <v>67.5</v>
      </c>
      <c r="F32" s="268">
        <f>SUM('Mau A1'!O438:O459)</f>
        <v>0</v>
      </c>
      <c r="G32" s="268">
        <f>SUM('Mau A1'!P438:P459)</f>
        <v>821.8</v>
      </c>
      <c r="H32" s="268">
        <f>SUM('Mau A1'!Q438:Q459)</f>
        <v>0</v>
      </c>
      <c r="I32" s="268">
        <f>SUM('Mau A1'!R438:R459)</f>
        <v>56</v>
      </c>
      <c r="J32" s="268">
        <f>SUM('Mau A1'!T438:T459)</f>
        <v>450</v>
      </c>
      <c r="K32" s="268">
        <f>SUM('Mau A1'!V438:V459)</f>
        <v>112</v>
      </c>
      <c r="L32" s="268">
        <f>SUM('Mau A1'!X438:X459)</f>
        <v>56</v>
      </c>
      <c r="M32" s="268">
        <f>SUM('Mau A1'!Y438:Y459)</f>
        <v>371.8</v>
      </c>
      <c r="N32" s="268">
        <f>SUM('Mau A1'!Z438:Z459)</f>
        <v>-112</v>
      </c>
      <c r="O32" s="268">
        <f>SUM('Mau A1'!AA438:AA459)</f>
        <v>0</v>
      </c>
      <c r="P32" s="280">
        <f>SUM('Mau A1'!AC438:AC459)</f>
        <v>259.8</v>
      </c>
      <c r="Q32" s="268">
        <f>SUM('Mau A1'!AB438:AB459)</f>
        <v>0</v>
      </c>
      <c r="R32" s="21">
        <f t="shared" si="0"/>
        <v>200</v>
      </c>
      <c r="S32" s="303">
        <f t="shared" si="1"/>
        <v>59.8</v>
      </c>
      <c r="T32" s="303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A1'!B460="","",'Mau A1'!B460)</f>
        <v>Đậng Ngọc</v>
      </c>
      <c r="C33" s="28" t="str">
        <f>IF('Mau A1'!C460="","",'Mau A1'!C460)</f>
        <v>Đoàn</v>
      </c>
      <c r="D33" s="29">
        <f>SUM('Mau A1'!M460:M485)</f>
        <v>1089.3</v>
      </c>
      <c r="E33" s="268">
        <f>SUM('Mau A1'!N460:N485)</f>
        <v>67.5</v>
      </c>
      <c r="F33" s="268">
        <f>SUM('Mau A1'!O460:O485)</f>
        <v>0</v>
      </c>
      <c r="G33" s="268">
        <f>SUM('Mau A1'!P460:P485)</f>
        <v>1156.8</v>
      </c>
      <c r="H33" s="268">
        <f>SUM('Mau A1'!Q460:Q485)</f>
        <v>0</v>
      </c>
      <c r="I33" s="268">
        <f>SUM('Mau A1'!R460:R485)</f>
        <v>56</v>
      </c>
      <c r="J33" s="268">
        <f>SUM('Mau A1'!T460:T485)</f>
        <v>450</v>
      </c>
      <c r="K33" s="268">
        <f>SUM('Mau A1'!V460:V485)</f>
        <v>112</v>
      </c>
      <c r="L33" s="268">
        <f>SUM('Mau A1'!X460:X485)</f>
        <v>56</v>
      </c>
      <c r="M33" s="268">
        <f>SUM('Mau A1'!Y460:Y485)</f>
        <v>706.8</v>
      </c>
      <c r="N33" s="268">
        <f>SUM('Mau A1'!Z460:Z485)</f>
        <v>-112</v>
      </c>
      <c r="O33" s="268">
        <f>SUM('Mau A1'!AA460:AA485)</f>
        <v>0</v>
      </c>
      <c r="P33" s="280">
        <f>SUM('Mau A1'!AC460:AC485)</f>
        <v>594.79999999999995</v>
      </c>
      <c r="Q33" s="268">
        <f>SUM('Mau A1'!AB460:AB485)</f>
        <v>0</v>
      </c>
      <c r="R33" s="21">
        <f t="shared" si="0"/>
        <v>200</v>
      </c>
      <c r="S33" s="303">
        <f t="shared" si="1"/>
        <v>394.8</v>
      </c>
      <c r="T33" s="303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A1'!B486="","",'Mau A1'!B486)</f>
        <v>Lê Tất</v>
      </c>
      <c r="C34" s="28" t="str">
        <f>IF('Mau A1'!C486="","",'Mau A1'!C486)</f>
        <v>Đạt</v>
      </c>
      <c r="D34" s="29">
        <f>SUM('Mau A1'!M486:M499)</f>
        <v>55.3</v>
      </c>
      <c r="E34" s="268">
        <f>SUM('Mau A1'!N486:N499)</f>
        <v>4.5</v>
      </c>
      <c r="F34" s="268">
        <f>SUM('Mau A1'!O486:O499)</f>
        <v>0</v>
      </c>
      <c r="G34" s="268">
        <f>SUM('Mau A1'!P486:P499)</f>
        <v>59.8</v>
      </c>
      <c r="H34" s="268">
        <f>SUM('Mau A1'!Q486:Q499)</f>
        <v>0</v>
      </c>
      <c r="I34" s="268">
        <f>SUM('Mau A1'!R486:R499)</f>
        <v>41</v>
      </c>
      <c r="J34" s="268">
        <f>SUM('Mau A1'!T486:T499)</f>
        <v>450</v>
      </c>
      <c r="K34" s="268">
        <f>SUM('Mau A1'!V486:V499)</f>
        <v>112</v>
      </c>
      <c r="L34" s="268">
        <f>SUM('Mau A1'!X486:X499)</f>
        <v>56</v>
      </c>
      <c r="M34" s="268">
        <f>SUM('Mau A1'!Y486:Y499)</f>
        <v>-390.2</v>
      </c>
      <c r="N34" s="268">
        <f>SUM('Mau A1'!Z486:Z499)</f>
        <v>-112</v>
      </c>
      <c r="O34" s="268">
        <f>SUM('Mau A1'!AA486:AA499)</f>
        <v>-15</v>
      </c>
      <c r="P34" s="280">
        <f>SUM('Mau A1'!AC486:AC499)</f>
        <v>-517.20000000000005</v>
      </c>
      <c r="Q34" s="268">
        <f>SUM('Mau A1'!AB486:AB499)</f>
        <v>0</v>
      </c>
      <c r="R34" s="21">
        <f t="shared" si="0"/>
        <v>-517.20000000000005</v>
      </c>
      <c r="S34" s="302">
        <f t="shared" si="1"/>
        <v>0</v>
      </c>
      <c r="T34" s="303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A1'!B500="","",'Mau A1'!B500)</f>
        <v>Dương Ngọc</v>
      </c>
      <c r="C35" s="28" t="str">
        <f>IF('Mau A1'!C500="","",'Mau A1'!C500)</f>
        <v>Vọng</v>
      </c>
      <c r="D35" s="29">
        <f>SUM('Mau A1'!M500:M523)</f>
        <v>1245.0999999999999</v>
      </c>
      <c r="E35" s="268">
        <f>SUM('Mau A1'!N500:N523)</f>
        <v>67.5</v>
      </c>
      <c r="F35" s="268">
        <f>SUM('Mau A1'!O500:O523)</f>
        <v>0</v>
      </c>
      <c r="G35" s="268">
        <f>SUM('Mau A1'!P500:P523)</f>
        <v>1312.6</v>
      </c>
      <c r="H35" s="268">
        <f>SUM('Mau A1'!Q500:Q523)</f>
        <v>0</v>
      </c>
      <c r="I35" s="268">
        <f>SUM('Mau A1'!R500:R523)</f>
        <v>21</v>
      </c>
      <c r="J35" s="268">
        <f>SUM('Mau A1'!T500:T523)</f>
        <v>450</v>
      </c>
      <c r="K35" s="268">
        <f>SUM('Mau A1'!V500:V523)</f>
        <v>112</v>
      </c>
      <c r="L35" s="268">
        <f>SUM('Mau A1'!X500:X523)</f>
        <v>56</v>
      </c>
      <c r="M35" s="268">
        <f>SUM('Mau A1'!Y500:Y523)</f>
        <v>862.6</v>
      </c>
      <c r="N35" s="268">
        <f>SUM('Mau A1'!Z500:Z523)</f>
        <v>-112</v>
      </c>
      <c r="O35" s="268">
        <f>SUM('Mau A1'!AA500:AA523)</f>
        <v>-35</v>
      </c>
      <c r="P35" s="280">
        <f>SUM('Mau A1'!AC500:AC523)</f>
        <v>715.6</v>
      </c>
      <c r="Q35" s="268">
        <f>SUM('Mau A1'!AB500:AB523)</f>
        <v>0</v>
      </c>
      <c r="R35" s="21">
        <f t="shared" si="0"/>
        <v>200</v>
      </c>
      <c r="S35" s="303">
        <f t="shared" si="1"/>
        <v>515.6</v>
      </c>
      <c r="T35" s="303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A1'!B524="","",'Mau A1'!B524)</f>
        <v>Lê Phi</v>
      </c>
      <c r="C36" s="28" t="str">
        <f>IF('Mau A1'!C524="","",'Mau A1'!C524)</f>
        <v>Trường</v>
      </c>
      <c r="D36" s="25">
        <f>SUM('Mau A1'!M524:M543)</f>
        <v>741.99999999999989</v>
      </c>
      <c r="E36" s="268">
        <f>SUM('Mau A1'!N524:N543)</f>
        <v>67.5</v>
      </c>
      <c r="F36" s="268">
        <f>SUM('Mau A1'!O524:O543)</f>
        <v>0</v>
      </c>
      <c r="G36" s="268">
        <f>SUM('Mau A1'!P524:P543)</f>
        <v>809.49999999999989</v>
      </c>
      <c r="H36" s="268">
        <f>SUM('Mau A1'!Q524:Q543)</f>
        <v>0</v>
      </c>
      <c r="I36" s="268">
        <f>SUM('Mau A1'!R524:R543)</f>
        <v>56</v>
      </c>
      <c r="J36" s="268">
        <f>SUM('Mau A1'!T524:T543)</f>
        <v>450</v>
      </c>
      <c r="K36" s="268">
        <f>SUM('Mau A1'!V524:V543)</f>
        <v>112</v>
      </c>
      <c r="L36" s="268">
        <f>SUM('Mau A1'!X524:X543)</f>
        <v>56</v>
      </c>
      <c r="M36" s="268">
        <f>SUM('Mau A1'!Y524:Y543)</f>
        <v>359.5</v>
      </c>
      <c r="N36" s="268">
        <f>SUM('Mau A1'!Z524:Z543)</f>
        <v>-112</v>
      </c>
      <c r="O36" s="268">
        <f>SUM('Mau A1'!AA524:AA543)</f>
        <v>0</v>
      </c>
      <c r="P36" s="280">
        <f>SUM('Mau A1'!AC524:AC543)</f>
        <v>247.5</v>
      </c>
      <c r="Q36" s="268">
        <f>SUM('Mau A1'!AB524:AB543)</f>
        <v>0</v>
      </c>
      <c r="R36" s="21">
        <f t="shared" si="0"/>
        <v>200</v>
      </c>
      <c r="S36" s="303">
        <f t="shared" si="1"/>
        <v>47.5</v>
      </c>
      <c r="T36" s="303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A1'!B544="","",'Mau A1'!B544)</f>
        <v xml:space="preserve">Nguyễn Ngọc </v>
      </c>
      <c r="C37" s="28" t="str">
        <f>IF('Mau A1'!C544="","",'Mau A1'!C544)</f>
        <v>Tuyên</v>
      </c>
      <c r="D37" s="29">
        <f>SUM('Mau A1'!M544:M564)</f>
        <v>1170.2</v>
      </c>
      <c r="E37" s="268">
        <f>SUM('Mau A1'!N544:N564)</f>
        <v>67.5</v>
      </c>
      <c r="F37" s="268">
        <f>SUM('Mau A1'!O544:O564)</f>
        <v>0</v>
      </c>
      <c r="G37" s="268">
        <f>SUM('Mau A1'!P544:P564)</f>
        <v>1237.7</v>
      </c>
      <c r="H37" s="268">
        <f>SUM('Mau A1'!Q544:Q564)</f>
        <v>0</v>
      </c>
      <c r="I37" s="268">
        <f>SUM('Mau A1'!R544:R564)</f>
        <v>56</v>
      </c>
      <c r="J37" s="268">
        <f>SUM('Mau A1'!T544:T564)</f>
        <v>450</v>
      </c>
      <c r="K37" s="268">
        <f>SUM('Mau A1'!V544:V564)</f>
        <v>112</v>
      </c>
      <c r="L37" s="268">
        <f>SUM('Mau A1'!X544:X564)</f>
        <v>56</v>
      </c>
      <c r="M37" s="268">
        <f>SUM('Mau A1'!Y544:Y564)</f>
        <v>787.7</v>
      </c>
      <c r="N37" s="268">
        <f>SUM('Mau A1'!Z544:Z564)</f>
        <v>-112</v>
      </c>
      <c r="O37" s="268">
        <f>SUM('Mau A1'!AA544:AA564)</f>
        <v>0</v>
      </c>
      <c r="P37" s="280">
        <f>SUM('Mau A1'!AC544:AC564)</f>
        <v>675.7</v>
      </c>
      <c r="Q37" s="268">
        <f>SUM('Mau A1'!AB544:AB564)</f>
        <v>0</v>
      </c>
      <c r="R37" s="21">
        <f t="shared" si="0"/>
        <v>200</v>
      </c>
      <c r="S37" s="303">
        <f t="shared" si="1"/>
        <v>475.7</v>
      </c>
      <c r="T37" s="303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A1'!B565</f>
        <v xml:space="preserve">Đỗ Tuấn </v>
      </c>
      <c r="C38" s="28" t="str">
        <f>'Mau A1'!C565</f>
        <v>Việt</v>
      </c>
      <c r="D38" s="29">
        <f>SUM('Mau A1'!M565:M573)</f>
        <v>109.2</v>
      </c>
      <c r="E38" s="289">
        <f>SUM('Mau A1'!N565:N573)</f>
        <v>67.5</v>
      </c>
      <c r="F38" s="289">
        <f>SUM('Mau A1'!O565:O573)</f>
        <v>0</v>
      </c>
      <c r="G38" s="289">
        <f>SUM('Mau A1'!P565:P573)</f>
        <v>176.7</v>
      </c>
      <c r="H38" s="289">
        <v>0</v>
      </c>
      <c r="I38" s="289">
        <v>0</v>
      </c>
      <c r="J38" s="289">
        <v>0</v>
      </c>
      <c r="K38" s="289">
        <v>0</v>
      </c>
      <c r="L38" s="289">
        <v>0</v>
      </c>
      <c r="M38" s="289">
        <v>0</v>
      </c>
      <c r="N38" s="289">
        <v>0</v>
      </c>
      <c r="O38" s="289">
        <v>0</v>
      </c>
      <c r="P38" s="280">
        <f>'Mau A1'!AC565</f>
        <v>176.7</v>
      </c>
      <c r="Q38" s="289">
        <f>SUM('Mau A1'!Z565:Z573)</f>
        <v>0</v>
      </c>
      <c r="R38" s="21">
        <f>P38</f>
        <v>176.7</v>
      </c>
      <c r="S38" s="304">
        <f>R38</f>
        <v>176.7</v>
      </c>
      <c r="T38" s="304">
        <f>SUM('Mau A1'!AC565:AC573)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A1'!B574</f>
        <v>Nguyễn Hữu</v>
      </c>
      <c r="C39" s="28" t="str">
        <f>'Mau A1'!C574</f>
        <v>Thiện</v>
      </c>
      <c r="D39" s="29">
        <f>SUM('Mau A1'!M574:M583)</f>
        <v>162</v>
      </c>
      <c r="E39" s="289">
        <f>SUM('Mau A1'!N574:N583)</f>
        <v>0</v>
      </c>
      <c r="F39" s="289">
        <f>SUM('Mau A1'!O574:O583)</f>
        <v>0</v>
      </c>
      <c r="G39" s="289">
        <f>SUM('Mau A1'!P574:P583)</f>
        <v>162</v>
      </c>
      <c r="H39" s="289">
        <v>0</v>
      </c>
      <c r="I39" s="289">
        <v>0</v>
      </c>
      <c r="J39" s="289">
        <v>0</v>
      </c>
      <c r="K39" s="289">
        <v>0</v>
      </c>
      <c r="L39" s="289">
        <v>0</v>
      </c>
      <c r="M39" s="289">
        <v>0</v>
      </c>
      <c r="N39" s="289">
        <v>0</v>
      </c>
      <c r="O39" s="289">
        <v>0</v>
      </c>
      <c r="P39" s="280">
        <f>'Mau A1'!AC574</f>
        <v>162</v>
      </c>
      <c r="Q39" s="289">
        <f>SUM('Mau A1'!Z574:Z583)</f>
        <v>0</v>
      </c>
      <c r="R39" s="21">
        <f t="shared" ref="R39:R48" si="7">P39</f>
        <v>162</v>
      </c>
      <c r="S39" s="304">
        <f t="shared" ref="S39:S48" si="8">R39</f>
        <v>162</v>
      </c>
      <c r="T39" s="304">
        <f>SUM('Mau A1'!AC574:AC583)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A1'!B584</f>
        <v xml:space="preserve">Trần Thị Thu </v>
      </c>
      <c r="C40" s="28" t="str">
        <f>'Mau A1'!C584</f>
        <v>Hà</v>
      </c>
      <c r="D40" s="29">
        <f>SUM('Mau A1'!M584:M593)</f>
        <v>90</v>
      </c>
      <c r="E40" s="289">
        <f>SUM('Mau A1'!N584:N593)</f>
        <v>0</v>
      </c>
      <c r="F40" s="289">
        <f>SUM('Mau A1'!O584:O593)</f>
        <v>0</v>
      </c>
      <c r="G40" s="289">
        <f>SUM('Mau A1'!P584:P593)</f>
        <v>90</v>
      </c>
      <c r="H40" s="289">
        <v>0</v>
      </c>
      <c r="I40" s="289">
        <v>0</v>
      </c>
      <c r="J40" s="289">
        <v>0</v>
      </c>
      <c r="K40" s="289">
        <v>0</v>
      </c>
      <c r="L40" s="289">
        <v>0</v>
      </c>
      <c r="M40" s="289">
        <v>0</v>
      </c>
      <c r="N40" s="289">
        <v>0</v>
      </c>
      <c r="O40" s="289">
        <v>0</v>
      </c>
      <c r="P40" s="280">
        <f>'Mau A1'!AC584</f>
        <v>90</v>
      </c>
      <c r="Q40" s="289">
        <f>SUM('Mau A1'!Z584:Z593)</f>
        <v>0</v>
      </c>
      <c r="R40" s="21">
        <f t="shared" si="7"/>
        <v>90</v>
      </c>
      <c r="S40" s="304">
        <f t="shared" si="8"/>
        <v>90</v>
      </c>
      <c r="T40" s="304">
        <f>SUM('Mau A1'!AC584:AC593)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A1'!B594</f>
        <v>Nguyễn Ngọc</v>
      </c>
      <c r="C41" s="28" t="str">
        <f>'Mau A1'!C594</f>
        <v>Trang</v>
      </c>
      <c r="D41" s="29">
        <f>SUM('Mau A1'!M594:M603)</f>
        <v>90</v>
      </c>
      <c r="E41" s="289">
        <f>SUM('Mau A1'!N594:N603)</f>
        <v>67.5</v>
      </c>
      <c r="F41" s="289">
        <f>SUM('Mau A1'!O594:O603)</f>
        <v>0</v>
      </c>
      <c r="G41" s="289">
        <f>SUM('Mau A1'!P594:P603)</f>
        <v>157.5</v>
      </c>
      <c r="H41" s="289">
        <v>0</v>
      </c>
      <c r="I41" s="289">
        <v>0</v>
      </c>
      <c r="J41" s="289">
        <v>0</v>
      </c>
      <c r="K41" s="289">
        <v>0</v>
      </c>
      <c r="L41" s="289">
        <v>0</v>
      </c>
      <c r="M41" s="289">
        <v>0</v>
      </c>
      <c r="N41" s="289">
        <v>0</v>
      </c>
      <c r="O41" s="289">
        <v>0</v>
      </c>
      <c r="P41" s="280">
        <f>'Mau A1'!AC594</f>
        <v>157.5</v>
      </c>
      <c r="Q41" s="289">
        <f>SUM('Mau A1'!Z594:Z603)</f>
        <v>0</v>
      </c>
      <c r="R41" s="21">
        <f t="shared" si="7"/>
        <v>157.5</v>
      </c>
      <c r="S41" s="304">
        <f t="shared" si="8"/>
        <v>157.5</v>
      </c>
      <c r="T41" s="304">
        <f>SUM('Mau A1'!AC594:AC603)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A1'!B604="","",'Mau A1'!B604)</f>
        <v>Nguyễn Thanh</v>
      </c>
      <c r="C42" s="28" t="str">
        <f>IF('Mau A1'!C604="","",'Mau A1'!C604)</f>
        <v>Lâm</v>
      </c>
      <c r="D42" s="29">
        <f>SUM('Mau A1'!M604:M613)</f>
        <v>72</v>
      </c>
      <c r="E42" s="289">
        <f>SUM('Mau A1'!N604:N613)</f>
        <v>67.5</v>
      </c>
      <c r="F42" s="289">
        <f>SUM('Mau A1'!O604:O613)</f>
        <v>0</v>
      </c>
      <c r="G42" s="289">
        <f>SUM('Mau A1'!P604:P613)</f>
        <v>139.5</v>
      </c>
      <c r="H42" s="289">
        <v>0</v>
      </c>
      <c r="I42" s="289">
        <v>0</v>
      </c>
      <c r="J42" s="289">
        <v>0</v>
      </c>
      <c r="K42" s="289">
        <v>0</v>
      </c>
      <c r="L42" s="289">
        <v>0</v>
      </c>
      <c r="M42" s="289">
        <v>0</v>
      </c>
      <c r="N42" s="289">
        <v>0</v>
      </c>
      <c r="O42" s="289">
        <v>0</v>
      </c>
      <c r="P42" s="280">
        <f>'Mau A1'!AC604</f>
        <v>139.5</v>
      </c>
      <c r="Q42" s="289">
        <f>SUM('Mau A1'!Z604:Z613)</f>
        <v>0</v>
      </c>
      <c r="R42" s="21">
        <f t="shared" si="7"/>
        <v>139.5</v>
      </c>
      <c r="S42" s="304">
        <f t="shared" si="8"/>
        <v>139.5</v>
      </c>
      <c r="T42" s="304">
        <f>SUM('Mau A1'!AC604:AC613)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A1'!B614="","",'Mau A1'!B614)</f>
        <v>Huỳnh Thị Minh Ly</v>
      </c>
      <c r="C43" s="28" t="str">
        <f>IF('Mau A1'!C614="","",'Mau A1'!C614)</f>
        <v>Ly</v>
      </c>
      <c r="D43" s="29">
        <f>SUM('Mau A1'!M614:M623)</f>
        <v>90</v>
      </c>
      <c r="E43" s="289">
        <f>SUM('Mau A1'!N614:N623)</f>
        <v>0</v>
      </c>
      <c r="F43" s="289">
        <f>SUM('Mau A1'!O614:O623)</f>
        <v>0</v>
      </c>
      <c r="G43" s="289">
        <f>SUM('Mau A1'!P614:P623)</f>
        <v>90</v>
      </c>
      <c r="H43" s="289">
        <v>0</v>
      </c>
      <c r="I43" s="289">
        <v>0</v>
      </c>
      <c r="J43" s="289">
        <v>0</v>
      </c>
      <c r="K43" s="289">
        <v>0</v>
      </c>
      <c r="L43" s="289">
        <v>0</v>
      </c>
      <c r="M43" s="289">
        <v>0</v>
      </c>
      <c r="N43" s="289">
        <v>0</v>
      </c>
      <c r="O43" s="289">
        <v>0</v>
      </c>
      <c r="P43" s="280">
        <f>'Mau A1'!AC614</f>
        <v>90</v>
      </c>
      <c r="Q43" s="289">
        <f>SUM('Mau A1'!Z614:Z623)</f>
        <v>0</v>
      </c>
      <c r="R43" s="21">
        <f t="shared" si="7"/>
        <v>90</v>
      </c>
      <c r="S43" s="304">
        <f t="shared" si="8"/>
        <v>90</v>
      </c>
      <c r="T43" s="304">
        <f>SUM('Mau A1'!AC596:AC605)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A1'!B624="","",'Mau A1'!B624)</f>
        <v xml:space="preserve">Nguyễn Hữu </v>
      </c>
      <c r="C44" s="28" t="str">
        <f>IF('Mau A1'!C624="","",'Mau A1'!C624)</f>
        <v>Lộc</v>
      </c>
      <c r="D44" s="29">
        <f>SUM('Mau A1'!M624:M633)</f>
        <v>90</v>
      </c>
      <c r="E44" s="289">
        <f>SUM('Mau A1'!N624:N633)</f>
        <v>0</v>
      </c>
      <c r="F44" s="289">
        <f>SUM('Mau A1'!O624:O633)</f>
        <v>0</v>
      </c>
      <c r="G44" s="289">
        <f>SUM('Mau A1'!P624:P633)</f>
        <v>90</v>
      </c>
      <c r="H44" s="289">
        <v>0</v>
      </c>
      <c r="I44" s="289">
        <v>0</v>
      </c>
      <c r="J44" s="289">
        <v>0</v>
      </c>
      <c r="K44" s="289">
        <v>0</v>
      </c>
      <c r="L44" s="289">
        <v>0</v>
      </c>
      <c r="M44" s="289">
        <v>0</v>
      </c>
      <c r="N44" s="289">
        <v>0</v>
      </c>
      <c r="O44" s="289">
        <v>0</v>
      </c>
      <c r="P44" s="280">
        <f>'Mau A1'!AC624</f>
        <v>90</v>
      </c>
      <c r="Q44" s="289">
        <f>SUM('Mau A1'!Z624:Z633)</f>
        <v>0</v>
      </c>
      <c r="R44" s="21">
        <f t="shared" si="7"/>
        <v>90</v>
      </c>
      <c r="S44" s="304">
        <f t="shared" si="8"/>
        <v>90</v>
      </c>
      <c r="T44" s="304">
        <f>SUM('Mau A1'!AC606:AC615)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A1'!B634="","",'Mau A1'!B634)</f>
        <v>Huỳnh Thị Mai</v>
      </c>
      <c r="C45" s="28" t="str">
        <f>IF('Mau A1'!C634="","",'Mau A1'!C634)</f>
        <v>Mai</v>
      </c>
      <c r="D45" s="29">
        <f>SUM('Mau A1'!M634:M643)</f>
        <v>90</v>
      </c>
      <c r="E45" s="289">
        <f>SUM('Mau A1'!N634:N643)</f>
        <v>0</v>
      </c>
      <c r="F45" s="289">
        <f>SUM('Mau A1'!O634:O643)</f>
        <v>0</v>
      </c>
      <c r="G45" s="289">
        <f>SUM('Mau A1'!P634:P643)</f>
        <v>90</v>
      </c>
      <c r="H45" s="289">
        <v>0</v>
      </c>
      <c r="I45" s="289">
        <v>0</v>
      </c>
      <c r="J45" s="289">
        <v>0</v>
      </c>
      <c r="K45" s="289">
        <v>0</v>
      </c>
      <c r="L45" s="289">
        <v>0</v>
      </c>
      <c r="M45" s="289">
        <v>0</v>
      </c>
      <c r="N45" s="289">
        <v>0</v>
      </c>
      <c r="O45" s="289">
        <v>0</v>
      </c>
      <c r="P45" s="280">
        <f>'Mau A1'!AC634</f>
        <v>90</v>
      </c>
      <c r="Q45" s="289">
        <f>SUM('Mau A1'!Z634:Z643)</f>
        <v>0</v>
      </c>
      <c r="R45" s="21">
        <f t="shared" si="7"/>
        <v>90</v>
      </c>
      <c r="S45" s="304">
        <f t="shared" si="8"/>
        <v>90</v>
      </c>
      <c r="T45" s="304">
        <f>SUM('Mau A1'!AC598:AC607)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A1'!B644</f>
        <v>TG1</v>
      </c>
      <c r="C46" s="28"/>
      <c r="D46" s="29">
        <f>SUM('Mau A1'!M644:M653)</f>
        <v>67.599999999999994</v>
      </c>
      <c r="E46" s="289">
        <f>SUM('Mau A1'!N644:N653)</f>
        <v>0</v>
      </c>
      <c r="F46" s="289">
        <f>SUM('Mau A1'!O644:O653)</f>
        <v>0</v>
      </c>
      <c r="G46" s="289">
        <f>SUM('Mau A1'!P644:P653)</f>
        <v>67.599999999999994</v>
      </c>
      <c r="H46" s="289">
        <v>0</v>
      </c>
      <c r="I46" s="289">
        <v>0</v>
      </c>
      <c r="J46" s="289">
        <v>0</v>
      </c>
      <c r="K46" s="289">
        <v>0</v>
      </c>
      <c r="L46" s="289">
        <v>0</v>
      </c>
      <c r="M46" s="289">
        <v>0</v>
      </c>
      <c r="N46" s="289">
        <v>0</v>
      </c>
      <c r="O46" s="289">
        <v>0</v>
      </c>
      <c r="P46" s="280">
        <f>'Mau A1'!AC644</f>
        <v>67.599999999999994</v>
      </c>
      <c r="Q46" s="289">
        <f>SUM('Mau A1'!Z635:Z644)</f>
        <v>0</v>
      </c>
      <c r="R46" s="21">
        <f t="shared" ref="R46" si="9">P46</f>
        <v>67.599999999999994</v>
      </c>
      <c r="S46" s="304">
        <f t="shared" si="8"/>
        <v>67.599999999999994</v>
      </c>
      <c r="T46" s="304">
        <f>SUM('Mau A1'!AC599:AC608)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4" t="str">
        <f>'Mau A1'!B654</f>
        <v>TG 2</v>
      </c>
      <c r="C47" s="28"/>
      <c r="D47" s="29">
        <f>SUM('Mau A1'!M654:M663)</f>
        <v>108</v>
      </c>
      <c r="E47" s="289">
        <f>SUM('Mau A1'!N654:N663)</f>
        <v>0</v>
      </c>
      <c r="F47" s="289">
        <f>SUM('Mau A1'!O654:O663)</f>
        <v>0</v>
      </c>
      <c r="G47" s="289">
        <f>SUM('Mau A1'!P654:P663)</f>
        <v>108</v>
      </c>
      <c r="H47" s="289">
        <v>0</v>
      </c>
      <c r="I47" s="289">
        <v>0</v>
      </c>
      <c r="J47" s="289">
        <v>0</v>
      </c>
      <c r="K47" s="289">
        <v>0</v>
      </c>
      <c r="L47" s="289">
        <v>0</v>
      </c>
      <c r="M47" s="289">
        <v>0</v>
      </c>
      <c r="N47" s="289">
        <v>0</v>
      </c>
      <c r="O47" s="289">
        <v>0</v>
      </c>
      <c r="P47" s="280">
        <f>'Mau A1'!AC654</f>
        <v>108</v>
      </c>
      <c r="Q47" s="289">
        <f>SUM('Mau A1'!Z654:Z663)</f>
        <v>0</v>
      </c>
      <c r="R47" s="21">
        <f t="shared" si="7"/>
        <v>108</v>
      </c>
      <c r="S47" s="304">
        <f t="shared" si="8"/>
        <v>108</v>
      </c>
      <c r="T47" s="304">
        <f>SUM('Mau A1'!AC608:AC617)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A1'!B664="","",'Mau A1'!B664)</f>
        <v>TG 3</v>
      </c>
      <c r="C48" s="28" t="str">
        <f>IF('Mau A1'!C664="","",'Mau A1'!C664)</f>
        <v/>
      </c>
      <c r="D48" s="29">
        <f>SUM('Mau A1'!M664:M673)</f>
        <v>639</v>
      </c>
      <c r="E48" s="289">
        <f>SUM('Mau A1'!N664:N673)</f>
        <v>0</v>
      </c>
      <c r="F48" s="289">
        <f>SUM('Mau A1'!O664:O673)</f>
        <v>0</v>
      </c>
      <c r="G48" s="289">
        <f>SUM('Mau A1'!P664:P673)</f>
        <v>639</v>
      </c>
      <c r="H48" s="289">
        <v>0</v>
      </c>
      <c r="I48" s="289">
        <v>0</v>
      </c>
      <c r="J48" s="289">
        <v>0</v>
      </c>
      <c r="K48" s="289">
        <v>0</v>
      </c>
      <c r="L48" s="289">
        <v>0</v>
      </c>
      <c r="M48" s="289">
        <v>0</v>
      </c>
      <c r="N48" s="289">
        <v>0</v>
      </c>
      <c r="O48" s="289">
        <v>0</v>
      </c>
      <c r="P48" s="280">
        <f>'Mau A1'!AC664</f>
        <v>639</v>
      </c>
      <c r="Q48" s="289">
        <f>SUM('Mau A1'!Z664:Z673)</f>
        <v>0</v>
      </c>
      <c r="R48" s="21">
        <f t="shared" si="7"/>
        <v>639</v>
      </c>
      <c r="S48" s="304">
        <f t="shared" si="8"/>
        <v>639</v>
      </c>
      <c r="T48" s="304">
        <f>SUM('Mau A1'!AC600:AC609)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17" t="s">
        <v>70</v>
      </c>
      <c r="B49" s="318"/>
      <c r="C49" s="318"/>
      <c r="D49" s="47">
        <f t="shared" ref="D49:T49" si="10">SUM(D11:D48)</f>
        <v>24353.599999999999</v>
      </c>
      <c r="E49" s="47">
        <f t="shared" si="10"/>
        <v>2336.3000000000002</v>
      </c>
      <c r="F49" s="47">
        <f t="shared" si="10"/>
        <v>0</v>
      </c>
      <c r="G49" s="47">
        <f t="shared" si="10"/>
        <v>26995.899999999998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12913.2</v>
      </c>
      <c r="N49" s="47">
        <f t="shared" si="10"/>
        <v>-2981.1</v>
      </c>
      <c r="O49" s="47">
        <f t="shared" si="10"/>
        <v>-585</v>
      </c>
      <c r="P49" s="286">
        <f t="shared" si="10"/>
        <v>11462.600000000002</v>
      </c>
      <c r="Q49" s="48">
        <f t="shared" si="10"/>
        <v>0</v>
      </c>
      <c r="R49" s="47">
        <f t="shared" si="10"/>
        <v>6448.2000000000007</v>
      </c>
      <c r="S49" s="305">
        <f t="shared" si="10"/>
        <v>6824.7000000000007</v>
      </c>
      <c r="T49" s="305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8"/>
      <c r="I50" s="288"/>
      <c r="J50" s="119"/>
      <c r="K50" s="119"/>
      <c r="L50" s="288"/>
      <c r="M50" s="119"/>
      <c r="N50" s="119"/>
      <c r="O50" s="119"/>
      <c r="P50" s="295"/>
      <c r="Q50" s="119"/>
      <c r="R50" s="265"/>
      <c r="S50" s="297"/>
      <c r="T50" s="297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5"/>
      <c r="Q51" s="119"/>
      <c r="R51" s="265"/>
      <c r="S51" s="297"/>
      <c r="T51" s="297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8"/>
      <c r="N52" s="288"/>
      <c r="O52" s="288"/>
      <c r="P52" s="291"/>
      <c r="Q52" s="288"/>
      <c r="R52" s="265"/>
      <c r="S52" s="297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15" t="s">
        <v>73</v>
      </c>
      <c r="B53" s="316"/>
      <c r="C53" s="55" t="s">
        <v>74</v>
      </c>
      <c r="D53" s="1"/>
      <c r="E53" s="288"/>
      <c r="F53" s="265"/>
      <c r="G53" s="267" t="s">
        <v>75</v>
      </c>
      <c r="H53" s="288"/>
      <c r="I53" s="267" t="s">
        <v>76</v>
      </c>
      <c r="J53" s="288"/>
      <c r="K53" s="288"/>
      <c r="L53" s="267" t="s">
        <v>77</v>
      </c>
      <c r="M53" s="288"/>
      <c r="N53" s="265"/>
      <c r="O53" s="267" t="s">
        <v>78</v>
      </c>
      <c r="P53" s="291"/>
      <c r="Q53" s="288"/>
      <c r="R53" s="265"/>
      <c r="S53" s="306" t="s">
        <v>79</v>
      </c>
      <c r="T53" s="297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91"/>
      <c r="Q54" s="288"/>
      <c r="R54" s="265"/>
      <c r="S54" s="297"/>
      <c r="T54" s="297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8"/>
      <c r="F55" s="288"/>
      <c r="G55" s="288"/>
      <c r="H55" s="288"/>
      <c r="I55" s="288"/>
      <c r="J55" s="288"/>
      <c r="K55" s="56"/>
      <c r="L55" s="56"/>
      <c r="M55" s="288"/>
      <c r="N55" s="288"/>
      <c r="O55" s="288"/>
      <c r="P55" s="291"/>
      <c r="Q55" s="288"/>
      <c r="R55" s="265"/>
      <c r="S55" s="297"/>
      <c r="T55" s="297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8"/>
      <c r="F56" s="288"/>
      <c r="G56" s="288"/>
      <c r="H56" s="288"/>
      <c r="I56" s="288"/>
      <c r="J56" s="288"/>
      <c r="K56" s="266"/>
      <c r="L56" s="266"/>
      <c r="M56" s="288"/>
      <c r="N56" s="288"/>
      <c r="O56" s="57"/>
      <c r="P56" s="287"/>
      <c r="Q56" s="57"/>
      <c r="R56" s="265"/>
      <c r="S56" s="297"/>
      <c r="T56" s="297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91"/>
      <c r="Q57" s="288"/>
      <c r="R57" s="265"/>
      <c r="S57" s="297"/>
      <c r="T57" s="297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91"/>
      <c r="Q58" s="288"/>
      <c r="R58" s="265"/>
      <c r="S58" s="297"/>
      <c r="T58" s="297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91"/>
      <c r="Q59" s="288"/>
      <c r="R59" s="265"/>
      <c r="S59" s="297"/>
      <c r="T59" s="297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91"/>
      <c r="Q60" s="288"/>
      <c r="R60" s="265"/>
      <c r="S60" s="297"/>
      <c r="T60" s="297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8"/>
      <c r="F61" s="288"/>
      <c r="G61" s="288"/>
      <c r="H61" s="288"/>
      <c r="I61" s="288"/>
      <c r="J61" s="288"/>
      <c r="K61" s="288"/>
      <c r="L61" s="288"/>
      <c r="M61" s="288"/>
      <c r="N61" s="288"/>
      <c r="O61" s="288"/>
      <c r="P61" s="291"/>
      <c r="Q61" s="288"/>
      <c r="R61" s="265"/>
      <c r="S61" s="297"/>
      <c r="T61" s="297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8"/>
      <c r="F62" s="288"/>
      <c r="G62" s="288"/>
      <c r="H62" s="288"/>
      <c r="I62" s="288"/>
      <c r="J62" s="288"/>
      <c r="K62" s="288"/>
      <c r="L62" s="288"/>
      <c r="M62" s="288"/>
      <c r="N62" s="288"/>
      <c r="O62" s="288"/>
      <c r="P62" s="291"/>
      <c r="Q62" s="288"/>
      <c r="R62" s="265"/>
      <c r="S62" s="297"/>
      <c r="T62" s="297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8"/>
      <c r="F63" s="288"/>
      <c r="G63" s="288"/>
      <c r="H63" s="288"/>
      <c r="I63" s="288"/>
      <c r="J63" s="288"/>
      <c r="K63" s="288"/>
      <c r="L63" s="288"/>
      <c r="M63" s="288"/>
      <c r="N63" s="288"/>
      <c r="O63" s="288"/>
      <c r="P63" s="291"/>
      <c r="Q63" s="288"/>
      <c r="R63" s="265"/>
      <c r="S63" s="297"/>
      <c r="T63" s="297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8"/>
      <c r="P64" s="291"/>
      <c r="Q64" s="288"/>
      <c r="R64" s="265"/>
      <c r="S64" s="297"/>
      <c r="T64" s="297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91"/>
      <c r="Q65" s="288"/>
      <c r="R65" s="265"/>
      <c r="S65" s="297"/>
      <c r="T65" s="297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8"/>
      <c r="F66" s="288"/>
      <c r="G66" s="288"/>
      <c r="H66" s="288"/>
      <c r="I66" s="288"/>
      <c r="J66" s="288"/>
      <c r="K66" s="288"/>
      <c r="L66" s="288"/>
      <c r="M66" s="288"/>
      <c r="N66" s="288"/>
      <c r="O66" s="288"/>
      <c r="P66" s="291"/>
      <c r="Q66" s="288"/>
      <c r="R66" s="265"/>
      <c r="S66" s="297"/>
      <c r="T66" s="297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8"/>
      <c r="F67" s="288"/>
      <c r="G67" s="288"/>
      <c r="H67" s="288"/>
      <c r="I67" s="288"/>
      <c r="J67" s="288"/>
      <c r="K67" s="288"/>
      <c r="L67" s="288"/>
      <c r="M67" s="288"/>
      <c r="N67" s="288"/>
      <c r="O67" s="288"/>
      <c r="P67" s="291"/>
      <c r="Q67" s="288"/>
      <c r="R67" s="265"/>
      <c r="S67" s="297"/>
      <c r="T67" s="297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91"/>
      <c r="Q68" s="288"/>
      <c r="R68" s="265"/>
      <c r="S68" s="297"/>
      <c r="T68" s="297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91"/>
      <c r="Q69" s="288"/>
      <c r="R69" s="265"/>
      <c r="S69" s="297"/>
      <c r="T69" s="297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8"/>
      <c r="F70" s="288"/>
      <c r="G70" s="288"/>
      <c r="H70" s="288"/>
      <c r="I70" s="288"/>
      <c r="J70" s="288"/>
      <c r="K70" s="288"/>
      <c r="L70" s="288"/>
      <c r="M70" s="288"/>
      <c r="N70" s="288"/>
      <c r="O70" s="288"/>
      <c r="P70" s="291"/>
      <c r="Q70" s="288"/>
      <c r="R70" s="265"/>
      <c r="S70" s="297"/>
      <c r="T70" s="297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8"/>
      <c r="F71" s="288"/>
      <c r="G71" s="288"/>
      <c r="H71" s="288"/>
      <c r="I71" s="288"/>
      <c r="J71" s="288"/>
      <c r="K71" s="288"/>
      <c r="L71" s="288"/>
      <c r="M71" s="288"/>
      <c r="N71" s="288"/>
      <c r="O71" s="288"/>
      <c r="P71" s="291"/>
      <c r="Q71" s="288"/>
      <c r="R71" s="265"/>
      <c r="S71" s="297"/>
      <c r="T71" s="297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8"/>
      <c r="F72" s="288"/>
      <c r="G72" s="288"/>
      <c r="H72" s="288"/>
      <c r="I72" s="288"/>
      <c r="J72" s="288"/>
      <c r="K72" s="288"/>
      <c r="L72" s="288"/>
      <c r="M72" s="288"/>
      <c r="N72" s="288"/>
      <c r="O72" s="288"/>
      <c r="P72" s="291"/>
      <c r="Q72" s="288"/>
      <c r="R72" s="265"/>
      <c r="S72" s="297"/>
      <c r="T72" s="297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8"/>
      <c r="F73" s="288"/>
      <c r="G73" s="288"/>
      <c r="H73" s="288"/>
      <c r="I73" s="288"/>
      <c r="J73" s="288"/>
      <c r="K73" s="288"/>
      <c r="L73" s="288"/>
      <c r="M73" s="288"/>
      <c r="N73" s="288"/>
      <c r="O73" s="288"/>
      <c r="P73" s="291"/>
      <c r="Q73" s="288"/>
      <c r="R73" s="265"/>
      <c r="S73" s="297"/>
      <c r="T73" s="297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8"/>
      <c r="F74" s="288"/>
      <c r="G74" s="288"/>
      <c r="H74" s="288"/>
      <c r="I74" s="288"/>
      <c r="J74" s="288"/>
      <c r="K74" s="288"/>
      <c r="L74" s="288"/>
      <c r="M74" s="288"/>
      <c r="N74" s="288"/>
      <c r="O74" s="288"/>
      <c r="P74" s="291"/>
      <c r="Q74" s="288"/>
      <c r="R74" s="265"/>
      <c r="S74" s="297"/>
      <c r="T74" s="297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8"/>
      <c r="F75" s="288"/>
      <c r="G75" s="288"/>
      <c r="H75" s="288"/>
      <c r="I75" s="288"/>
      <c r="J75" s="288"/>
      <c r="K75" s="288"/>
      <c r="L75" s="288"/>
      <c r="M75" s="288"/>
      <c r="N75" s="288"/>
      <c r="O75" s="288"/>
      <c r="P75" s="291"/>
      <c r="Q75" s="288"/>
      <c r="R75" s="265"/>
      <c r="S75" s="297"/>
      <c r="T75" s="297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8"/>
      <c r="F76" s="288"/>
      <c r="G76" s="288"/>
      <c r="H76" s="288"/>
      <c r="I76" s="288"/>
      <c r="J76" s="288"/>
      <c r="K76" s="288"/>
      <c r="L76" s="288"/>
      <c r="M76" s="288"/>
      <c r="N76" s="288"/>
      <c r="O76" s="288"/>
      <c r="P76" s="291"/>
      <c r="Q76" s="288"/>
      <c r="R76" s="265"/>
      <c r="S76" s="297"/>
      <c r="T76" s="297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8"/>
      <c r="F77" s="288"/>
      <c r="G77" s="288"/>
      <c r="H77" s="288"/>
      <c r="I77" s="288"/>
      <c r="J77" s="288"/>
      <c r="K77" s="288"/>
      <c r="L77" s="288"/>
      <c r="M77" s="288"/>
      <c r="N77" s="288"/>
      <c r="O77" s="288"/>
      <c r="P77" s="291"/>
      <c r="Q77" s="288"/>
      <c r="R77" s="265"/>
      <c r="S77" s="297"/>
      <c r="T77" s="297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8"/>
      <c r="F78" s="288"/>
      <c r="G78" s="288"/>
      <c r="H78" s="288"/>
      <c r="I78" s="288"/>
      <c r="J78" s="288"/>
      <c r="K78" s="288"/>
      <c r="L78" s="288"/>
      <c r="M78" s="288"/>
      <c r="N78" s="288"/>
      <c r="O78" s="288"/>
      <c r="P78" s="291"/>
      <c r="Q78" s="288"/>
      <c r="R78" s="265"/>
      <c r="S78" s="297"/>
      <c r="T78" s="297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8"/>
      <c r="F79" s="288"/>
      <c r="G79" s="288"/>
      <c r="H79" s="288"/>
      <c r="I79" s="288"/>
      <c r="J79" s="288"/>
      <c r="K79" s="288"/>
      <c r="L79" s="288"/>
      <c r="M79" s="288"/>
      <c r="N79" s="288"/>
      <c r="O79" s="288"/>
      <c r="P79" s="291"/>
      <c r="Q79" s="288"/>
      <c r="R79" s="265"/>
      <c r="S79" s="297"/>
      <c r="T79" s="297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8"/>
      <c r="F80" s="288"/>
      <c r="G80" s="288"/>
      <c r="H80" s="288"/>
      <c r="I80" s="288"/>
      <c r="J80" s="288"/>
      <c r="K80" s="288"/>
      <c r="L80" s="288"/>
      <c r="M80" s="288"/>
      <c r="N80" s="288"/>
      <c r="O80" s="288"/>
      <c r="P80" s="291"/>
      <c r="Q80" s="288"/>
      <c r="R80" s="265"/>
      <c r="S80" s="297"/>
      <c r="T80" s="297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8"/>
      <c r="F81" s="288"/>
      <c r="G81" s="288"/>
      <c r="H81" s="288"/>
      <c r="I81" s="288"/>
      <c r="J81" s="288"/>
      <c r="K81" s="288"/>
      <c r="L81" s="288"/>
      <c r="M81" s="288"/>
      <c r="N81" s="288"/>
      <c r="O81" s="288"/>
      <c r="P81" s="291"/>
      <c r="Q81" s="288"/>
      <c r="R81" s="265"/>
      <c r="S81" s="297"/>
      <c r="T81" s="297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8"/>
      <c r="F82" s="288"/>
      <c r="G82" s="288"/>
      <c r="H82" s="288"/>
      <c r="I82" s="288"/>
      <c r="J82" s="288"/>
      <c r="K82" s="288"/>
      <c r="L82" s="288"/>
      <c r="M82" s="288"/>
      <c r="N82" s="288"/>
      <c r="O82" s="288"/>
      <c r="P82" s="291"/>
      <c r="Q82" s="288"/>
      <c r="R82" s="265"/>
      <c r="S82" s="297"/>
      <c r="T82" s="297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8"/>
      <c r="F83" s="288"/>
      <c r="G83" s="288"/>
      <c r="H83" s="288"/>
      <c r="I83" s="288"/>
      <c r="J83" s="288"/>
      <c r="K83" s="288"/>
      <c r="L83" s="288"/>
      <c r="M83" s="288"/>
      <c r="N83" s="288"/>
      <c r="O83" s="288"/>
      <c r="P83" s="291"/>
      <c r="Q83" s="288"/>
      <c r="R83" s="265"/>
      <c r="S83" s="297"/>
      <c r="T83" s="297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8"/>
      <c r="F84" s="288"/>
      <c r="G84" s="288"/>
      <c r="H84" s="288"/>
      <c r="I84" s="288"/>
      <c r="J84" s="288"/>
      <c r="K84" s="288"/>
      <c r="L84" s="288"/>
      <c r="M84" s="288"/>
      <c r="N84" s="288"/>
      <c r="O84" s="288"/>
      <c r="P84" s="291"/>
      <c r="Q84" s="288"/>
      <c r="R84" s="265"/>
      <c r="S84" s="297"/>
      <c r="T84" s="297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8"/>
      <c r="F85" s="288"/>
      <c r="G85" s="288"/>
      <c r="H85" s="288"/>
      <c r="I85" s="288"/>
      <c r="J85" s="288"/>
      <c r="K85" s="288"/>
      <c r="L85" s="288"/>
      <c r="M85" s="288"/>
      <c r="N85" s="288"/>
      <c r="O85" s="288"/>
      <c r="P85" s="291"/>
      <c r="Q85" s="288"/>
      <c r="R85" s="265"/>
      <c r="S85" s="297"/>
      <c r="T85" s="297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8"/>
      <c r="F86" s="288"/>
      <c r="G86" s="288"/>
      <c r="H86" s="288"/>
      <c r="I86" s="288"/>
      <c r="J86" s="288"/>
      <c r="K86" s="288"/>
      <c r="L86" s="288"/>
      <c r="M86" s="288"/>
      <c r="N86" s="288"/>
      <c r="O86" s="288"/>
      <c r="P86" s="291"/>
      <c r="Q86" s="288"/>
      <c r="R86" s="265"/>
      <c r="S86" s="297"/>
      <c r="T86" s="297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8"/>
      <c r="F87" s="288"/>
      <c r="G87" s="288"/>
      <c r="H87" s="288"/>
      <c r="I87" s="288"/>
      <c r="J87" s="288"/>
      <c r="K87" s="288"/>
      <c r="L87" s="288"/>
      <c r="M87" s="288"/>
      <c r="N87" s="288"/>
      <c r="O87" s="288"/>
      <c r="P87" s="291"/>
      <c r="Q87" s="288"/>
      <c r="R87" s="265"/>
      <c r="S87" s="297"/>
      <c r="T87" s="297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91"/>
      <c r="Q88" s="288"/>
      <c r="R88" s="265"/>
      <c r="S88" s="297"/>
      <c r="T88" s="297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8"/>
      <c r="F89" s="288"/>
      <c r="G89" s="288"/>
      <c r="H89" s="288"/>
      <c r="I89" s="288"/>
      <c r="J89" s="288"/>
      <c r="K89" s="288"/>
      <c r="L89" s="288"/>
      <c r="M89" s="288"/>
      <c r="N89" s="288"/>
      <c r="O89" s="288"/>
      <c r="P89" s="291"/>
      <c r="Q89" s="288"/>
      <c r="R89" s="265"/>
      <c r="S89" s="297"/>
      <c r="T89" s="297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8"/>
      <c r="F90" s="288"/>
      <c r="G90" s="288"/>
      <c r="H90" s="288"/>
      <c r="I90" s="288"/>
      <c r="J90" s="288"/>
      <c r="K90" s="288"/>
      <c r="L90" s="288"/>
      <c r="M90" s="288"/>
      <c r="N90" s="288"/>
      <c r="O90" s="288"/>
      <c r="P90" s="291"/>
      <c r="Q90" s="288"/>
      <c r="R90" s="265"/>
      <c r="S90" s="297"/>
      <c r="T90" s="297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8"/>
      <c r="F91" s="288"/>
      <c r="G91" s="288"/>
      <c r="H91" s="288"/>
      <c r="I91" s="288"/>
      <c r="J91" s="288"/>
      <c r="K91" s="288"/>
      <c r="L91" s="288"/>
      <c r="M91" s="288"/>
      <c r="N91" s="288"/>
      <c r="O91" s="288"/>
      <c r="P91" s="291"/>
      <c r="Q91" s="288"/>
      <c r="R91" s="265"/>
      <c r="S91" s="297"/>
      <c r="T91" s="297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8"/>
      <c r="F92" s="288"/>
      <c r="G92" s="288"/>
      <c r="H92" s="288"/>
      <c r="I92" s="288"/>
      <c r="J92" s="288"/>
      <c r="K92" s="288"/>
      <c r="L92" s="288"/>
      <c r="M92" s="288"/>
      <c r="N92" s="288"/>
      <c r="O92" s="288"/>
      <c r="P92" s="291"/>
      <c r="Q92" s="288"/>
      <c r="R92" s="265"/>
      <c r="S92" s="297"/>
      <c r="T92" s="297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8"/>
      <c r="F93" s="288"/>
      <c r="G93" s="288"/>
      <c r="H93" s="288"/>
      <c r="I93" s="288"/>
      <c r="J93" s="288"/>
      <c r="K93" s="288"/>
      <c r="L93" s="288"/>
      <c r="M93" s="288"/>
      <c r="N93" s="288"/>
      <c r="O93" s="288"/>
      <c r="P93" s="291"/>
      <c r="Q93" s="288"/>
      <c r="R93" s="265"/>
      <c r="S93" s="297"/>
      <c r="T93" s="297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8"/>
      <c r="F94" s="288"/>
      <c r="G94" s="288"/>
      <c r="H94" s="288"/>
      <c r="I94" s="288"/>
      <c r="J94" s="288"/>
      <c r="K94" s="288"/>
      <c r="L94" s="288"/>
      <c r="M94" s="288"/>
      <c r="N94" s="288"/>
      <c r="O94" s="288"/>
      <c r="P94" s="291"/>
      <c r="Q94" s="288"/>
      <c r="R94" s="265"/>
      <c r="S94" s="297"/>
      <c r="T94" s="297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8"/>
      <c r="F95" s="288"/>
      <c r="G95" s="288"/>
      <c r="H95" s="288"/>
      <c r="I95" s="288"/>
      <c r="J95" s="288"/>
      <c r="K95" s="288"/>
      <c r="L95" s="288"/>
      <c r="M95" s="288"/>
      <c r="N95" s="288"/>
      <c r="O95" s="288"/>
      <c r="P95" s="291"/>
      <c r="Q95" s="288"/>
      <c r="R95" s="265"/>
      <c r="S95" s="297"/>
      <c r="T95" s="297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8"/>
      <c r="F96" s="288"/>
      <c r="G96" s="288"/>
      <c r="H96" s="288"/>
      <c r="I96" s="288"/>
      <c r="J96" s="288"/>
      <c r="K96" s="288"/>
      <c r="L96" s="288"/>
      <c r="M96" s="288"/>
      <c r="N96" s="288"/>
      <c r="O96" s="288"/>
      <c r="P96" s="291"/>
      <c r="Q96" s="288"/>
      <c r="R96" s="265"/>
      <c r="S96" s="297"/>
      <c r="T96" s="297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91"/>
      <c r="Q97" s="288"/>
      <c r="R97" s="265"/>
      <c r="S97" s="297"/>
      <c r="T97" s="297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8"/>
      <c r="F98" s="288"/>
      <c r="G98" s="288"/>
      <c r="H98" s="288"/>
      <c r="I98" s="288"/>
      <c r="J98" s="288"/>
      <c r="K98" s="288"/>
      <c r="L98" s="288"/>
      <c r="M98" s="288"/>
      <c r="N98" s="288"/>
      <c r="O98" s="288"/>
      <c r="P98" s="291"/>
      <c r="Q98" s="288"/>
      <c r="R98" s="265"/>
      <c r="S98" s="297"/>
      <c r="T98" s="297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8"/>
      <c r="F99" s="288"/>
      <c r="G99" s="288"/>
      <c r="H99" s="288"/>
      <c r="I99" s="288"/>
      <c r="J99" s="288"/>
      <c r="K99" s="288"/>
      <c r="L99" s="288"/>
      <c r="M99" s="288"/>
      <c r="N99" s="288"/>
      <c r="O99" s="288"/>
      <c r="P99" s="291"/>
      <c r="Q99" s="288"/>
      <c r="R99" s="265"/>
      <c r="S99" s="297"/>
      <c r="T99" s="297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8"/>
      <c r="F100" s="288"/>
      <c r="G100" s="288"/>
      <c r="H100" s="288"/>
      <c r="I100" s="288"/>
      <c r="J100" s="288"/>
      <c r="K100" s="288"/>
      <c r="L100" s="288"/>
      <c r="M100" s="288"/>
      <c r="N100" s="288"/>
      <c r="O100" s="288"/>
      <c r="P100" s="291"/>
      <c r="Q100" s="288"/>
      <c r="R100" s="265"/>
      <c r="S100" s="297"/>
      <c r="T100" s="297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8"/>
      <c r="F101" s="288"/>
      <c r="G101" s="288"/>
      <c r="H101" s="288"/>
      <c r="I101" s="288"/>
      <c r="J101" s="288"/>
      <c r="K101" s="288"/>
      <c r="L101" s="288"/>
      <c r="M101" s="288"/>
      <c r="N101" s="288"/>
      <c r="O101" s="288"/>
      <c r="P101" s="291"/>
      <c r="Q101" s="288"/>
      <c r="R101" s="265"/>
      <c r="S101" s="297"/>
      <c r="T101" s="297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8"/>
      <c r="F102" s="288"/>
      <c r="G102" s="288"/>
      <c r="H102" s="288"/>
      <c r="I102" s="288"/>
      <c r="J102" s="288"/>
      <c r="K102" s="288"/>
      <c r="L102" s="288"/>
      <c r="M102" s="288"/>
      <c r="N102" s="288"/>
      <c r="O102" s="288"/>
      <c r="P102" s="291"/>
      <c r="Q102" s="288"/>
      <c r="R102" s="265"/>
      <c r="S102" s="297"/>
      <c r="T102" s="297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  <c r="O103" s="288"/>
      <c r="P103" s="291"/>
      <c r="Q103" s="288"/>
      <c r="R103" s="265"/>
      <c r="S103" s="297"/>
      <c r="T103" s="297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91"/>
      <c r="Q104" s="288"/>
      <c r="R104" s="265"/>
      <c r="S104" s="297"/>
      <c r="T104" s="297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8"/>
      <c r="F105" s="288"/>
      <c r="G105" s="288"/>
      <c r="H105" s="288"/>
      <c r="I105" s="288"/>
      <c r="J105" s="288"/>
      <c r="K105" s="288"/>
      <c r="L105" s="288"/>
      <c r="M105" s="288"/>
      <c r="N105" s="288"/>
      <c r="O105" s="288"/>
      <c r="P105" s="291"/>
      <c r="Q105" s="288"/>
      <c r="R105" s="265"/>
      <c r="S105" s="297"/>
      <c r="T105" s="297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8"/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91"/>
      <c r="Q106" s="288"/>
      <c r="R106" s="265"/>
      <c r="S106" s="297"/>
      <c r="T106" s="297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91"/>
      <c r="Q107" s="288"/>
      <c r="R107" s="265"/>
      <c r="S107" s="297"/>
      <c r="T107" s="297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8"/>
      <c r="F108" s="288"/>
      <c r="G108" s="288"/>
      <c r="H108" s="288"/>
      <c r="I108" s="288"/>
      <c r="J108" s="288"/>
      <c r="K108" s="288"/>
      <c r="L108" s="288"/>
      <c r="M108" s="288"/>
      <c r="N108" s="288"/>
      <c r="O108" s="288"/>
      <c r="P108" s="291"/>
      <c r="Q108" s="288"/>
      <c r="R108" s="265"/>
      <c r="S108" s="297"/>
      <c r="T108" s="297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91"/>
      <c r="Q109" s="288"/>
      <c r="R109" s="265"/>
      <c r="S109" s="297"/>
      <c r="T109" s="297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91"/>
      <c r="Q110" s="288"/>
      <c r="R110" s="265"/>
      <c r="S110" s="297"/>
      <c r="T110" s="297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8"/>
      <c r="F111" s="288"/>
      <c r="G111" s="288"/>
      <c r="H111" s="288"/>
      <c r="I111" s="288"/>
      <c r="J111" s="288"/>
      <c r="K111" s="288"/>
      <c r="L111" s="288"/>
      <c r="M111" s="288"/>
      <c r="N111" s="288"/>
      <c r="O111" s="288"/>
      <c r="P111" s="291"/>
      <c r="Q111" s="288"/>
      <c r="R111" s="265"/>
      <c r="S111" s="297"/>
      <c r="T111" s="297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91"/>
      <c r="Q112" s="288"/>
      <c r="R112" s="265"/>
      <c r="S112" s="297"/>
      <c r="T112" s="297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91"/>
      <c r="Q113" s="288"/>
      <c r="R113" s="265"/>
      <c r="S113" s="297"/>
      <c r="T113" s="297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91"/>
      <c r="Q114" s="288"/>
      <c r="R114" s="265"/>
      <c r="S114" s="297"/>
      <c r="T114" s="297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8"/>
      <c r="F115" s="288"/>
      <c r="G115" s="288"/>
      <c r="H115" s="288"/>
      <c r="I115" s="288"/>
      <c r="J115" s="288"/>
      <c r="K115" s="288"/>
      <c r="L115" s="288"/>
      <c r="M115" s="288"/>
      <c r="N115" s="288"/>
      <c r="O115" s="288"/>
      <c r="P115" s="291"/>
      <c r="Q115" s="288"/>
      <c r="R115" s="265"/>
      <c r="S115" s="297"/>
      <c r="T115" s="297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8"/>
      <c r="F116" s="288"/>
      <c r="G116" s="288"/>
      <c r="H116" s="288"/>
      <c r="I116" s="288"/>
      <c r="J116" s="288"/>
      <c r="K116" s="288"/>
      <c r="L116" s="288"/>
      <c r="M116" s="288"/>
      <c r="N116" s="288"/>
      <c r="O116" s="288"/>
      <c r="P116" s="291"/>
      <c r="Q116" s="288"/>
      <c r="R116" s="265"/>
      <c r="S116" s="297"/>
      <c r="T116" s="297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8"/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91"/>
      <c r="Q117" s="288"/>
      <c r="R117" s="265"/>
      <c r="S117" s="297"/>
      <c r="T117" s="297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8"/>
      <c r="F118" s="288"/>
      <c r="G118" s="288"/>
      <c r="H118" s="288"/>
      <c r="I118" s="288"/>
      <c r="J118" s="288"/>
      <c r="K118" s="288"/>
      <c r="L118" s="288"/>
      <c r="M118" s="288"/>
      <c r="N118" s="288"/>
      <c r="O118" s="288"/>
      <c r="P118" s="291"/>
      <c r="Q118" s="288"/>
      <c r="R118" s="265"/>
      <c r="S118" s="297"/>
      <c r="T118" s="297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  <c r="O119" s="288"/>
      <c r="P119" s="291"/>
      <c r="Q119" s="288"/>
      <c r="R119" s="265"/>
      <c r="S119" s="297"/>
      <c r="T119" s="297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8"/>
      <c r="F120" s="288"/>
      <c r="G120" s="288"/>
      <c r="H120" s="288"/>
      <c r="I120" s="288"/>
      <c r="J120" s="288"/>
      <c r="K120" s="288"/>
      <c r="L120" s="288"/>
      <c r="M120" s="288"/>
      <c r="N120" s="288"/>
      <c r="O120" s="288"/>
      <c r="P120" s="291"/>
      <c r="Q120" s="288"/>
      <c r="R120" s="265"/>
      <c r="S120" s="297"/>
      <c r="T120" s="297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91"/>
      <c r="Q121" s="288"/>
      <c r="R121" s="265"/>
      <c r="S121" s="297"/>
      <c r="T121" s="297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91"/>
      <c r="Q122" s="288"/>
      <c r="R122" s="265"/>
      <c r="S122" s="297"/>
      <c r="T122" s="297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8"/>
      <c r="F123" s="288"/>
      <c r="G123" s="288"/>
      <c r="H123" s="288"/>
      <c r="I123" s="288"/>
      <c r="J123" s="288"/>
      <c r="K123" s="288"/>
      <c r="L123" s="288"/>
      <c r="M123" s="288"/>
      <c r="N123" s="288"/>
      <c r="O123" s="288"/>
      <c r="P123" s="291"/>
      <c r="Q123" s="288"/>
      <c r="R123" s="265"/>
      <c r="S123" s="297"/>
      <c r="T123" s="297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91"/>
      <c r="Q124" s="288"/>
      <c r="R124" s="265"/>
      <c r="S124" s="297"/>
      <c r="T124" s="297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91"/>
      <c r="Q125" s="288"/>
      <c r="R125" s="265"/>
      <c r="S125" s="297"/>
      <c r="T125" s="297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91"/>
      <c r="Q126" s="288"/>
      <c r="R126" s="265"/>
      <c r="S126" s="297"/>
      <c r="T126" s="297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91"/>
      <c r="Q127" s="288"/>
      <c r="R127" s="265"/>
      <c r="S127" s="297"/>
      <c r="T127" s="297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8"/>
      <c r="F128" s="288"/>
      <c r="G128" s="288"/>
      <c r="H128" s="288"/>
      <c r="I128" s="288"/>
      <c r="J128" s="288"/>
      <c r="K128" s="288"/>
      <c r="L128" s="288"/>
      <c r="M128" s="288"/>
      <c r="N128" s="288"/>
      <c r="O128" s="288"/>
      <c r="P128" s="291"/>
      <c r="Q128" s="288"/>
      <c r="R128" s="265"/>
      <c r="S128" s="297"/>
      <c r="T128" s="297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91"/>
      <c r="Q129" s="288"/>
      <c r="R129" s="265"/>
      <c r="S129" s="297"/>
      <c r="T129" s="297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8"/>
      <c r="F130" s="288"/>
      <c r="G130" s="288"/>
      <c r="H130" s="288"/>
      <c r="I130" s="288"/>
      <c r="J130" s="288"/>
      <c r="K130" s="288"/>
      <c r="L130" s="288"/>
      <c r="M130" s="288"/>
      <c r="N130" s="288"/>
      <c r="O130" s="288"/>
      <c r="P130" s="291"/>
      <c r="Q130" s="288"/>
      <c r="R130" s="265"/>
      <c r="S130" s="297"/>
      <c r="T130" s="297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91"/>
      <c r="Q131" s="288"/>
      <c r="R131" s="265"/>
      <c r="S131" s="297"/>
      <c r="T131" s="297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91"/>
      <c r="Q132" s="288"/>
      <c r="R132" s="265"/>
      <c r="S132" s="297"/>
      <c r="T132" s="297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91"/>
      <c r="Q133" s="288"/>
      <c r="R133" s="265"/>
      <c r="S133" s="297"/>
      <c r="T133" s="297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8"/>
      <c r="F134" s="288"/>
      <c r="G134" s="288"/>
      <c r="H134" s="288"/>
      <c r="I134" s="288"/>
      <c r="J134" s="288"/>
      <c r="K134" s="288"/>
      <c r="L134" s="288"/>
      <c r="M134" s="288"/>
      <c r="N134" s="288"/>
      <c r="O134" s="288"/>
      <c r="P134" s="291"/>
      <c r="Q134" s="288"/>
      <c r="R134" s="265"/>
      <c r="S134" s="297"/>
      <c r="T134" s="297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91"/>
      <c r="Q135" s="288"/>
      <c r="R135" s="265"/>
      <c r="S135" s="297"/>
      <c r="T135" s="297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91"/>
      <c r="Q136" s="288"/>
      <c r="R136" s="265"/>
      <c r="S136" s="297"/>
      <c r="T136" s="297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91"/>
      <c r="Q137" s="288"/>
      <c r="R137" s="265"/>
      <c r="S137" s="297"/>
      <c r="T137" s="297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8"/>
      <c r="F138" s="288"/>
      <c r="G138" s="288"/>
      <c r="H138" s="288"/>
      <c r="I138" s="288"/>
      <c r="J138" s="288"/>
      <c r="K138" s="288"/>
      <c r="L138" s="288"/>
      <c r="M138" s="288"/>
      <c r="N138" s="288"/>
      <c r="O138" s="288"/>
      <c r="P138" s="291"/>
      <c r="Q138" s="288"/>
      <c r="R138" s="265"/>
      <c r="S138" s="297"/>
      <c r="T138" s="297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  <c r="P139" s="291"/>
      <c r="Q139" s="288"/>
      <c r="R139" s="265"/>
      <c r="S139" s="297"/>
      <c r="T139" s="297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8"/>
      <c r="P140" s="291"/>
      <c r="Q140" s="288"/>
      <c r="R140" s="265"/>
      <c r="S140" s="297"/>
      <c r="T140" s="297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8"/>
      <c r="F141" s="288"/>
      <c r="G141" s="288"/>
      <c r="H141" s="288"/>
      <c r="I141" s="288"/>
      <c r="J141" s="288"/>
      <c r="K141" s="288"/>
      <c r="L141" s="288"/>
      <c r="M141" s="288"/>
      <c r="N141" s="288"/>
      <c r="O141" s="288"/>
      <c r="P141" s="291"/>
      <c r="Q141" s="288"/>
      <c r="R141" s="265"/>
      <c r="S141" s="297"/>
      <c r="T141" s="297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91"/>
      <c r="Q142" s="288"/>
      <c r="R142" s="265"/>
      <c r="S142" s="297"/>
      <c r="T142" s="297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8"/>
      <c r="F143" s="288"/>
      <c r="G143" s="288"/>
      <c r="H143" s="288"/>
      <c r="I143" s="288"/>
      <c r="J143" s="288"/>
      <c r="K143" s="288"/>
      <c r="L143" s="288"/>
      <c r="M143" s="288"/>
      <c r="N143" s="288"/>
      <c r="O143" s="288"/>
      <c r="P143" s="291"/>
      <c r="Q143" s="288"/>
      <c r="R143" s="265"/>
      <c r="S143" s="297"/>
      <c r="T143" s="297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8"/>
      <c r="F144" s="288"/>
      <c r="G144" s="288"/>
      <c r="H144" s="288"/>
      <c r="I144" s="288"/>
      <c r="J144" s="288"/>
      <c r="K144" s="288"/>
      <c r="L144" s="288"/>
      <c r="M144" s="288"/>
      <c r="N144" s="288"/>
      <c r="O144" s="288"/>
      <c r="P144" s="291"/>
      <c r="Q144" s="288"/>
      <c r="R144" s="265"/>
      <c r="S144" s="297"/>
      <c r="T144" s="297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8"/>
      <c r="F145" s="288"/>
      <c r="G145" s="288"/>
      <c r="H145" s="288"/>
      <c r="I145" s="288"/>
      <c r="J145" s="288"/>
      <c r="K145" s="288"/>
      <c r="L145" s="288"/>
      <c r="M145" s="288"/>
      <c r="N145" s="288"/>
      <c r="O145" s="288"/>
      <c r="P145" s="291"/>
      <c r="Q145" s="288"/>
      <c r="R145" s="265"/>
      <c r="S145" s="297"/>
      <c r="T145" s="297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91"/>
      <c r="Q146" s="288"/>
      <c r="R146" s="265"/>
      <c r="S146" s="297"/>
      <c r="T146" s="297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91"/>
      <c r="Q147" s="288"/>
      <c r="R147" s="265"/>
      <c r="S147" s="297"/>
      <c r="T147" s="297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8"/>
      <c r="F148" s="288"/>
      <c r="G148" s="288"/>
      <c r="H148" s="288"/>
      <c r="I148" s="288"/>
      <c r="J148" s="288"/>
      <c r="K148" s="288"/>
      <c r="L148" s="288"/>
      <c r="M148" s="288"/>
      <c r="N148" s="288"/>
      <c r="O148" s="288"/>
      <c r="P148" s="291"/>
      <c r="Q148" s="288"/>
      <c r="R148" s="265"/>
      <c r="S148" s="297"/>
      <c r="T148" s="297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8"/>
      <c r="F149" s="288"/>
      <c r="G149" s="288"/>
      <c r="H149" s="288"/>
      <c r="I149" s="288"/>
      <c r="J149" s="288"/>
      <c r="K149" s="288"/>
      <c r="L149" s="288"/>
      <c r="M149" s="288"/>
      <c r="N149" s="288"/>
      <c r="O149" s="288"/>
      <c r="P149" s="291"/>
      <c r="Q149" s="288"/>
      <c r="R149" s="265"/>
      <c r="S149" s="297"/>
      <c r="T149" s="297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8"/>
      <c r="F150" s="288"/>
      <c r="G150" s="288"/>
      <c r="H150" s="288"/>
      <c r="I150" s="288"/>
      <c r="J150" s="288"/>
      <c r="K150" s="288"/>
      <c r="L150" s="288"/>
      <c r="M150" s="288"/>
      <c r="N150" s="288"/>
      <c r="O150" s="288"/>
      <c r="P150" s="291"/>
      <c r="Q150" s="288"/>
      <c r="R150" s="265"/>
      <c r="S150" s="297"/>
      <c r="T150" s="297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8"/>
      <c r="F151" s="288"/>
      <c r="G151" s="288"/>
      <c r="H151" s="288"/>
      <c r="I151" s="288"/>
      <c r="J151" s="288"/>
      <c r="K151" s="288"/>
      <c r="L151" s="288"/>
      <c r="M151" s="288"/>
      <c r="N151" s="288"/>
      <c r="O151" s="288"/>
      <c r="P151" s="291"/>
      <c r="Q151" s="288"/>
      <c r="R151" s="265"/>
      <c r="S151" s="297"/>
      <c r="T151" s="297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8"/>
      <c r="F152" s="288"/>
      <c r="G152" s="288"/>
      <c r="H152" s="288"/>
      <c r="I152" s="288"/>
      <c r="J152" s="288"/>
      <c r="K152" s="288"/>
      <c r="L152" s="288"/>
      <c r="M152" s="288"/>
      <c r="N152" s="288"/>
      <c r="O152" s="288"/>
      <c r="P152" s="291"/>
      <c r="Q152" s="288"/>
      <c r="R152" s="265"/>
      <c r="S152" s="297"/>
      <c r="T152" s="297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8"/>
      <c r="F153" s="288"/>
      <c r="G153" s="288"/>
      <c r="H153" s="288"/>
      <c r="I153" s="288"/>
      <c r="J153" s="288"/>
      <c r="K153" s="288"/>
      <c r="L153" s="288"/>
      <c r="M153" s="288"/>
      <c r="N153" s="288"/>
      <c r="O153" s="288"/>
      <c r="P153" s="291"/>
      <c r="Q153" s="288"/>
      <c r="R153" s="265"/>
      <c r="S153" s="297"/>
      <c r="T153" s="297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8"/>
      <c r="F154" s="288"/>
      <c r="G154" s="288"/>
      <c r="H154" s="288"/>
      <c r="I154" s="288"/>
      <c r="J154" s="288"/>
      <c r="K154" s="288"/>
      <c r="L154" s="288"/>
      <c r="M154" s="288"/>
      <c r="N154" s="288"/>
      <c r="O154" s="288"/>
      <c r="P154" s="291"/>
      <c r="Q154" s="288"/>
      <c r="R154" s="265"/>
      <c r="S154" s="297"/>
      <c r="T154" s="297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8"/>
      <c r="F155" s="288"/>
      <c r="G155" s="288"/>
      <c r="H155" s="288"/>
      <c r="I155" s="288"/>
      <c r="J155" s="288"/>
      <c r="K155" s="288"/>
      <c r="L155" s="288"/>
      <c r="M155" s="288"/>
      <c r="N155" s="288"/>
      <c r="O155" s="288"/>
      <c r="P155" s="291"/>
      <c r="Q155" s="288"/>
      <c r="R155" s="265"/>
      <c r="S155" s="297"/>
      <c r="T155" s="297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8"/>
      <c r="F156" s="288"/>
      <c r="G156" s="288"/>
      <c r="H156" s="288"/>
      <c r="I156" s="288"/>
      <c r="J156" s="288"/>
      <c r="K156" s="288"/>
      <c r="L156" s="288"/>
      <c r="M156" s="288"/>
      <c r="N156" s="288"/>
      <c r="O156" s="288"/>
      <c r="P156" s="291"/>
      <c r="Q156" s="288"/>
      <c r="R156" s="265"/>
      <c r="S156" s="297"/>
      <c r="T156" s="297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8"/>
      <c r="F157" s="288"/>
      <c r="G157" s="288"/>
      <c r="H157" s="288"/>
      <c r="I157" s="288"/>
      <c r="J157" s="288"/>
      <c r="K157" s="288"/>
      <c r="L157" s="288"/>
      <c r="M157" s="288"/>
      <c r="N157" s="288"/>
      <c r="O157" s="288"/>
      <c r="P157" s="291"/>
      <c r="Q157" s="288"/>
      <c r="R157" s="265"/>
      <c r="S157" s="297"/>
      <c r="T157" s="297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8"/>
      <c r="F158" s="288"/>
      <c r="G158" s="288"/>
      <c r="H158" s="288"/>
      <c r="I158" s="288"/>
      <c r="J158" s="288"/>
      <c r="K158" s="288"/>
      <c r="L158" s="288"/>
      <c r="M158" s="288"/>
      <c r="N158" s="288"/>
      <c r="O158" s="288"/>
      <c r="P158" s="291"/>
      <c r="Q158" s="288"/>
      <c r="R158" s="265"/>
      <c r="S158" s="297"/>
      <c r="T158" s="297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8"/>
      <c r="F159" s="288"/>
      <c r="G159" s="288"/>
      <c r="H159" s="288"/>
      <c r="I159" s="288"/>
      <c r="J159" s="288"/>
      <c r="K159" s="288"/>
      <c r="L159" s="288"/>
      <c r="M159" s="288"/>
      <c r="N159" s="288"/>
      <c r="O159" s="288"/>
      <c r="P159" s="291"/>
      <c r="Q159" s="288"/>
      <c r="R159" s="265"/>
      <c r="S159" s="297"/>
      <c r="T159" s="297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8"/>
      <c r="F160" s="288"/>
      <c r="G160" s="288"/>
      <c r="H160" s="288"/>
      <c r="I160" s="288"/>
      <c r="J160" s="288"/>
      <c r="K160" s="288"/>
      <c r="L160" s="288"/>
      <c r="M160" s="288"/>
      <c r="N160" s="288"/>
      <c r="O160" s="288"/>
      <c r="P160" s="291"/>
      <c r="Q160" s="288"/>
      <c r="R160" s="265"/>
      <c r="S160" s="297"/>
      <c r="T160" s="297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8"/>
      <c r="F161" s="288"/>
      <c r="G161" s="288"/>
      <c r="H161" s="288"/>
      <c r="I161" s="288"/>
      <c r="J161" s="288"/>
      <c r="K161" s="288"/>
      <c r="L161" s="288"/>
      <c r="M161" s="288"/>
      <c r="N161" s="288"/>
      <c r="O161" s="288"/>
      <c r="P161" s="291"/>
      <c r="Q161" s="288"/>
      <c r="R161" s="265"/>
      <c r="S161" s="297"/>
      <c r="T161" s="297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8"/>
      <c r="F162" s="288"/>
      <c r="G162" s="288"/>
      <c r="H162" s="288"/>
      <c r="I162" s="288"/>
      <c r="J162" s="288"/>
      <c r="K162" s="288"/>
      <c r="L162" s="288"/>
      <c r="M162" s="288"/>
      <c r="N162" s="288"/>
      <c r="O162" s="288"/>
      <c r="P162" s="291"/>
      <c r="Q162" s="288"/>
      <c r="R162" s="265"/>
      <c r="S162" s="297"/>
      <c r="T162" s="297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8"/>
      <c r="F163" s="288"/>
      <c r="G163" s="288"/>
      <c r="H163" s="288"/>
      <c r="I163" s="288"/>
      <c r="J163" s="288"/>
      <c r="K163" s="288"/>
      <c r="L163" s="288"/>
      <c r="M163" s="288"/>
      <c r="N163" s="288"/>
      <c r="O163" s="288"/>
      <c r="P163" s="291"/>
      <c r="Q163" s="288"/>
      <c r="R163" s="265"/>
      <c r="S163" s="297"/>
      <c r="T163" s="297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8"/>
      <c r="F164" s="288"/>
      <c r="G164" s="288"/>
      <c r="H164" s="288"/>
      <c r="I164" s="288"/>
      <c r="J164" s="288"/>
      <c r="K164" s="288"/>
      <c r="L164" s="288"/>
      <c r="M164" s="288"/>
      <c r="N164" s="288"/>
      <c r="O164" s="288"/>
      <c r="P164" s="291"/>
      <c r="Q164" s="288"/>
      <c r="R164" s="265"/>
      <c r="S164" s="297"/>
      <c r="T164" s="297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8"/>
      <c r="F165" s="288"/>
      <c r="G165" s="288"/>
      <c r="H165" s="288"/>
      <c r="I165" s="288"/>
      <c r="J165" s="288"/>
      <c r="K165" s="288"/>
      <c r="L165" s="288"/>
      <c r="M165" s="288"/>
      <c r="N165" s="288"/>
      <c r="O165" s="288"/>
      <c r="P165" s="291"/>
      <c r="Q165" s="288"/>
      <c r="R165" s="265"/>
      <c r="S165" s="297"/>
      <c r="T165" s="297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8"/>
      <c r="F166" s="288"/>
      <c r="G166" s="288"/>
      <c r="H166" s="288"/>
      <c r="I166" s="288"/>
      <c r="J166" s="288"/>
      <c r="K166" s="288"/>
      <c r="L166" s="288"/>
      <c r="M166" s="288"/>
      <c r="N166" s="288"/>
      <c r="O166" s="288"/>
      <c r="P166" s="291"/>
      <c r="Q166" s="288"/>
      <c r="R166" s="265"/>
      <c r="S166" s="297"/>
      <c r="T166" s="297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8"/>
      <c r="F167" s="288"/>
      <c r="G167" s="288"/>
      <c r="H167" s="288"/>
      <c r="I167" s="288"/>
      <c r="J167" s="288"/>
      <c r="K167" s="288"/>
      <c r="L167" s="288"/>
      <c r="M167" s="288"/>
      <c r="N167" s="288"/>
      <c r="O167" s="288"/>
      <c r="P167" s="291"/>
      <c r="Q167" s="288"/>
      <c r="R167" s="265"/>
      <c r="S167" s="297"/>
      <c r="T167" s="297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8"/>
      <c r="F168" s="288"/>
      <c r="G168" s="288"/>
      <c r="H168" s="288"/>
      <c r="I168" s="288"/>
      <c r="J168" s="288"/>
      <c r="K168" s="288"/>
      <c r="L168" s="288"/>
      <c r="M168" s="288"/>
      <c r="N168" s="288"/>
      <c r="O168" s="288"/>
      <c r="P168" s="291"/>
      <c r="Q168" s="288"/>
      <c r="R168" s="265"/>
      <c r="S168" s="297"/>
      <c r="T168" s="297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8"/>
      <c r="F169" s="288"/>
      <c r="G169" s="288"/>
      <c r="H169" s="288"/>
      <c r="I169" s="288"/>
      <c r="J169" s="288"/>
      <c r="K169" s="288"/>
      <c r="L169" s="288"/>
      <c r="M169" s="288"/>
      <c r="N169" s="288"/>
      <c r="O169" s="288"/>
      <c r="P169" s="291"/>
      <c r="Q169" s="288"/>
      <c r="R169" s="265"/>
      <c r="S169" s="297"/>
      <c r="T169" s="297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8"/>
      <c r="F170" s="288"/>
      <c r="G170" s="288"/>
      <c r="H170" s="288"/>
      <c r="I170" s="288"/>
      <c r="J170" s="288"/>
      <c r="K170" s="288"/>
      <c r="L170" s="288"/>
      <c r="M170" s="288"/>
      <c r="N170" s="288"/>
      <c r="O170" s="288"/>
      <c r="P170" s="291"/>
      <c r="Q170" s="288"/>
      <c r="R170" s="265"/>
      <c r="S170" s="297"/>
      <c r="T170" s="297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8"/>
      <c r="F171" s="288"/>
      <c r="G171" s="288"/>
      <c r="H171" s="288"/>
      <c r="I171" s="288"/>
      <c r="J171" s="288"/>
      <c r="K171" s="288"/>
      <c r="L171" s="288"/>
      <c r="M171" s="288"/>
      <c r="N171" s="288"/>
      <c r="O171" s="288"/>
      <c r="P171" s="291"/>
      <c r="Q171" s="288"/>
      <c r="R171" s="265"/>
      <c r="S171" s="297"/>
      <c r="T171" s="297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8"/>
      <c r="F172" s="288"/>
      <c r="G172" s="288"/>
      <c r="H172" s="288"/>
      <c r="I172" s="288"/>
      <c r="J172" s="288"/>
      <c r="K172" s="288"/>
      <c r="L172" s="288"/>
      <c r="M172" s="288"/>
      <c r="N172" s="288"/>
      <c r="O172" s="288"/>
      <c r="P172" s="291"/>
      <c r="Q172" s="288"/>
      <c r="R172" s="265"/>
      <c r="S172" s="297"/>
      <c r="T172" s="297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8"/>
      <c r="F173" s="288"/>
      <c r="G173" s="288"/>
      <c r="H173" s="288"/>
      <c r="I173" s="288"/>
      <c r="J173" s="288"/>
      <c r="K173" s="288"/>
      <c r="L173" s="288"/>
      <c r="M173" s="288"/>
      <c r="N173" s="288"/>
      <c r="O173" s="288"/>
      <c r="P173" s="291"/>
      <c r="Q173" s="288"/>
      <c r="R173" s="265"/>
      <c r="S173" s="297"/>
      <c r="T173" s="297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8"/>
      <c r="F174" s="288"/>
      <c r="G174" s="288"/>
      <c r="H174" s="288"/>
      <c r="I174" s="288"/>
      <c r="J174" s="288"/>
      <c r="K174" s="288"/>
      <c r="L174" s="288"/>
      <c r="M174" s="288"/>
      <c r="N174" s="288"/>
      <c r="O174" s="288"/>
      <c r="P174" s="291"/>
      <c r="Q174" s="288"/>
      <c r="R174" s="265"/>
      <c r="S174" s="297"/>
      <c r="T174" s="297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8"/>
      <c r="F175" s="288"/>
      <c r="G175" s="288"/>
      <c r="H175" s="288"/>
      <c r="I175" s="288"/>
      <c r="J175" s="288"/>
      <c r="K175" s="288"/>
      <c r="L175" s="288"/>
      <c r="M175" s="288"/>
      <c r="N175" s="288"/>
      <c r="O175" s="288"/>
      <c r="P175" s="291"/>
      <c r="Q175" s="288"/>
      <c r="R175" s="265"/>
      <c r="S175" s="297"/>
      <c r="T175" s="297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8"/>
      <c r="F176" s="288"/>
      <c r="G176" s="288"/>
      <c r="H176" s="288"/>
      <c r="I176" s="288"/>
      <c r="J176" s="288"/>
      <c r="K176" s="288"/>
      <c r="L176" s="288"/>
      <c r="M176" s="288"/>
      <c r="N176" s="288"/>
      <c r="O176" s="288"/>
      <c r="P176" s="291"/>
      <c r="Q176" s="288"/>
      <c r="R176" s="265"/>
      <c r="S176" s="297"/>
      <c r="T176" s="297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8"/>
      <c r="F177" s="288"/>
      <c r="G177" s="288"/>
      <c r="H177" s="288"/>
      <c r="I177" s="288"/>
      <c r="J177" s="288"/>
      <c r="K177" s="288"/>
      <c r="L177" s="288"/>
      <c r="M177" s="288"/>
      <c r="N177" s="288"/>
      <c r="O177" s="288"/>
      <c r="P177" s="291"/>
      <c r="Q177" s="288"/>
      <c r="R177" s="265"/>
      <c r="S177" s="297"/>
      <c r="T177" s="297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8"/>
      <c r="F178" s="288"/>
      <c r="G178" s="288"/>
      <c r="H178" s="288"/>
      <c r="I178" s="288"/>
      <c r="J178" s="288"/>
      <c r="K178" s="288"/>
      <c r="L178" s="288"/>
      <c r="M178" s="288"/>
      <c r="N178" s="288"/>
      <c r="O178" s="288"/>
      <c r="P178" s="291"/>
      <c r="Q178" s="288"/>
      <c r="R178" s="265"/>
      <c r="S178" s="297"/>
      <c r="T178" s="297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8"/>
      <c r="F179" s="288"/>
      <c r="G179" s="288"/>
      <c r="H179" s="288"/>
      <c r="I179" s="288"/>
      <c r="J179" s="288"/>
      <c r="K179" s="288"/>
      <c r="L179" s="288"/>
      <c r="M179" s="288"/>
      <c r="N179" s="288"/>
      <c r="O179" s="288"/>
      <c r="P179" s="291"/>
      <c r="Q179" s="288"/>
      <c r="R179" s="265"/>
      <c r="S179" s="297"/>
      <c r="T179" s="297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8"/>
      <c r="F180" s="288"/>
      <c r="G180" s="288"/>
      <c r="H180" s="288"/>
      <c r="I180" s="288"/>
      <c r="J180" s="288"/>
      <c r="K180" s="288"/>
      <c r="L180" s="288"/>
      <c r="M180" s="288"/>
      <c r="N180" s="288"/>
      <c r="O180" s="288"/>
      <c r="P180" s="291"/>
      <c r="Q180" s="288"/>
      <c r="R180" s="265"/>
      <c r="S180" s="297"/>
      <c r="T180" s="297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8"/>
      <c r="F181" s="288"/>
      <c r="G181" s="288"/>
      <c r="H181" s="288"/>
      <c r="I181" s="288"/>
      <c r="J181" s="288"/>
      <c r="K181" s="288"/>
      <c r="L181" s="288"/>
      <c r="M181" s="288"/>
      <c r="N181" s="288"/>
      <c r="O181" s="288"/>
      <c r="P181" s="291"/>
      <c r="Q181" s="288"/>
      <c r="R181" s="265"/>
      <c r="S181" s="297"/>
      <c r="T181" s="297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8"/>
      <c r="F182" s="288"/>
      <c r="G182" s="288"/>
      <c r="H182" s="288"/>
      <c r="I182" s="288"/>
      <c r="J182" s="288"/>
      <c r="K182" s="288"/>
      <c r="L182" s="288"/>
      <c r="M182" s="288"/>
      <c r="N182" s="288"/>
      <c r="O182" s="288"/>
      <c r="P182" s="291"/>
      <c r="Q182" s="288"/>
      <c r="R182" s="265"/>
      <c r="S182" s="297"/>
      <c r="T182" s="297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8"/>
      <c r="F183" s="288"/>
      <c r="G183" s="288"/>
      <c r="H183" s="288"/>
      <c r="I183" s="288"/>
      <c r="J183" s="288"/>
      <c r="K183" s="288"/>
      <c r="L183" s="288"/>
      <c r="M183" s="288"/>
      <c r="N183" s="288"/>
      <c r="O183" s="288"/>
      <c r="P183" s="291"/>
      <c r="Q183" s="288"/>
      <c r="R183" s="265"/>
      <c r="S183" s="297"/>
      <c r="T183" s="297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8"/>
      <c r="F184" s="288"/>
      <c r="G184" s="288"/>
      <c r="H184" s="288"/>
      <c r="I184" s="288"/>
      <c r="J184" s="288"/>
      <c r="K184" s="288"/>
      <c r="L184" s="288"/>
      <c r="M184" s="288"/>
      <c r="N184" s="288"/>
      <c r="O184" s="288"/>
      <c r="P184" s="291"/>
      <c r="Q184" s="288"/>
      <c r="R184" s="265"/>
      <c r="S184" s="297"/>
      <c r="T184" s="297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8"/>
      <c r="F185" s="288"/>
      <c r="G185" s="288"/>
      <c r="H185" s="288"/>
      <c r="I185" s="288"/>
      <c r="J185" s="288"/>
      <c r="K185" s="288"/>
      <c r="L185" s="288"/>
      <c r="M185" s="288"/>
      <c r="N185" s="288"/>
      <c r="O185" s="288"/>
      <c r="P185" s="291"/>
      <c r="Q185" s="288"/>
      <c r="R185" s="265"/>
      <c r="S185" s="297"/>
      <c r="T185" s="297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8"/>
      <c r="F186" s="288"/>
      <c r="G186" s="288"/>
      <c r="H186" s="288"/>
      <c r="I186" s="288"/>
      <c r="J186" s="288"/>
      <c r="K186" s="288"/>
      <c r="L186" s="288"/>
      <c r="M186" s="288"/>
      <c r="N186" s="288"/>
      <c r="O186" s="288"/>
      <c r="P186" s="291"/>
      <c r="Q186" s="288"/>
      <c r="R186" s="265"/>
      <c r="S186" s="297"/>
      <c r="T186" s="297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8"/>
      <c r="F187" s="288"/>
      <c r="G187" s="288"/>
      <c r="H187" s="288"/>
      <c r="I187" s="288"/>
      <c r="J187" s="288"/>
      <c r="K187" s="288"/>
      <c r="L187" s="288"/>
      <c r="M187" s="288"/>
      <c r="N187" s="288"/>
      <c r="O187" s="288"/>
      <c r="P187" s="291"/>
      <c r="Q187" s="288"/>
      <c r="R187" s="265"/>
      <c r="S187" s="297"/>
      <c r="T187" s="297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8"/>
      <c r="F188" s="288"/>
      <c r="G188" s="288"/>
      <c r="H188" s="288"/>
      <c r="I188" s="288"/>
      <c r="J188" s="288"/>
      <c r="K188" s="288"/>
      <c r="L188" s="288"/>
      <c r="M188" s="288"/>
      <c r="N188" s="288"/>
      <c r="O188" s="288"/>
      <c r="P188" s="291"/>
      <c r="Q188" s="288"/>
      <c r="R188" s="265"/>
      <c r="S188" s="297"/>
      <c r="T188" s="297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8"/>
      <c r="F189" s="288"/>
      <c r="G189" s="288"/>
      <c r="H189" s="288"/>
      <c r="I189" s="288"/>
      <c r="J189" s="288"/>
      <c r="K189" s="288"/>
      <c r="L189" s="288"/>
      <c r="M189" s="288"/>
      <c r="N189" s="288"/>
      <c r="O189" s="288"/>
      <c r="P189" s="291"/>
      <c r="Q189" s="288"/>
      <c r="R189" s="265"/>
      <c r="S189" s="297"/>
      <c r="T189" s="297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8"/>
      <c r="F190" s="288"/>
      <c r="G190" s="288"/>
      <c r="H190" s="288"/>
      <c r="I190" s="288"/>
      <c r="J190" s="288"/>
      <c r="K190" s="288"/>
      <c r="L190" s="288"/>
      <c r="M190" s="288"/>
      <c r="N190" s="288"/>
      <c r="O190" s="288"/>
      <c r="P190" s="291"/>
      <c r="Q190" s="288"/>
      <c r="R190" s="265"/>
      <c r="S190" s="297"/>
      <c r="T190" s="297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8"/>
      <c r="F191" s="288"/>
      <c r="G191" s="288"/>
      <c r="H191" s="288"/>
      <c r="I191" s="288"/>
      <c r="J191" s="288"/>
      <c r="K191" s="288"/>
      <c r="L191" s="288"/>
      <c r="M191" s="288"/>
      <c r="N191" s="288"/>
      <c r="O191" s="288"/>
      <c r="P191" s="291"/>
      <c r="Q191" s="288"/>
      <c r="R191" s="265"/>
      <c r="S191" s="297"/>
      <c r="T191" s="297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8"/>
      <c r="F192" s="288"/>
      <c r="G192" s="288"/>
      <c r="H192" s="288"/>
      <c r="I192" s="288"/>
      <c r="J192" s="288"/>
      <c r="K192" s="288"/>
      <c r="L192" s="288"/>
      <c r="M192" s="288"/>
      <c r="N192" s="288"/>
      <c r="O192" s="288"/>
      <c r="P192" s="291"/>
      <c r="Q192" s="288"/>
      <c r="R192" s="265"/>
      <c r="S192" s="297"/>
      <c r="T192" s="297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8"/>
      <c r="F193" s="288"/>
      <c r="G193" s="288"/>
      <c r="H193" s="288"/>
      <c r="I193" s="288"/>
      <c r="J193" s="288"/>
      <c r="K193" s="288"/>
      <c r="L193" s="288"/>
      <c r="M193" s="288"/>
      <c r="N193" s="288"/>
      <c r="O193" s="288"/>
      <c r="P193" s="291"/>
      <c r="Q193" s="288"/>
      <c r="R193" s="265"/>
      <c r="S193" s="297"/>
      <c r="T193" s="297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8"/>
      <c r="F194" s="288"/>
      <c r="G194" s="288"/>
      <c r="H194" s="288"/>
      <c r="I194" s="288"/>
      <c r="J194" s="288"/>
      <c r="K194" s="288"/>
      <c r="L194" s="288"/>
      <c r="M194" s="288"/>
      <c r="N194" s="288"/>
      <c r="O194" s="288"/>
      <c r="P194" s="291"/>
      <c r="Q194" s="288"/>
      <c r="R194" s="265"/>
      <c r="S194" s="297"/>
      <c r="T194" s="297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8"/>
      <c r="F195" s="288"/>
      <c r="G195" s="288"/>
      <c r="H195" s="288"/>
      <c r="I195" s="288"/>
      <c r="J195" s="288"/>
      <c r="K195" s="288"/>
      <c r="L195" s="288"/>
      <c r="M195" s="288"/>
      <c r="N195" s="288"/>
      <c r="O195" s="288"/>
      <c r="P195" s="291"/>
      <c r="Q195" s="288"/>
      <c r="R195" s="265"/>
      <c r="S195" s="297"/>
      <c r="T195" s="297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8"/>
      <c r="F196" s="288"/>
      <c r="G196" s="288"/>
      <c r="H196" s="288"/>
      <c r="I196" s="288"/>
      <c r="J196" s="288"/>
      <c r="K196" s="288"/>
      <c r="L196" s="288"/>
      <c r="M196" s="288"/>
      <c r="N196" s="288"/>
      <c r="O196" s="288"/>
      <c r="P196" s="291"/>
      <c r="Q196" s="288"/>
      <c r="R196" s="265"/>
      <c r="S196" s="297"/>
      <c r="T196" s="297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8"/>
      <c r="F197" s="288"/>
      <c r="G197" s="288"/>
      <c r="H197" s="288"/>
      <c r="I197" s="288"/>
      <c r="J197" s="288"/>
      <c r="K197" s="288"/>
      <c r="L197" s="288"/>
      <c r="M197" s="288"/>
      <c r="N197" s="288"/>
      <c r="O197" s="288"/>
      <c r="P197" s="291"/>
      <c r="Q197" s="288"/>
      <c r="R197" s="265"/>
      <c r="S197" s="297"/>
      <c r="T197" s="297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8"/>
      <c r="F198" s="288"/>
      <c r="G198" s="288"/>
      <c r="H198" s="288"/>
      <c r="I198" s="288"/>
      <c r="J198" s="288"/>
      <c r="K198" s="288"/>
      <c r="L198" s="288"/>
      <c r="M198" s="288"/>
      <c r="N198" s="288"/>
      <c r="O198" s="288"/>
      <c r="P198" s="291"/>
      <c r="Q198" s="288"/>
      <c r="R198" s="265"/>
      <c r="S198" s="297"/>
      <c r="T198" s="297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8"/>
      <c r="F199" s="288"/>
      <c r="G199" s="288"/>
      <c r="H199" s="288"/>
      <c r="I199" s="288"/>
      <c r="J199" s="288"/>
      <c r="K199" s="288"/>
      <c r="L199" s="288"/>
      <c r="M199" s="288"/>
      <c r="N199" s="288"/>
      <c r="O199" s="288"/>
      <c r="P199" s="291"/>
      <c r="Q199" s="288"/>
      <c r="R199" s="265"/>
      <c r="S199" s="297"/>
      <c r="T199" s="297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8"/>
      <c r="F200" s="288"/>
      <c r="G200" s="288"/>
      <c r="H200" s="288"/>
      <c r="I200" s="288"/>
      <c r="J200" s="288"/>
      <c r="K200" s="288"/>
      <c r="L200" s="288"/>
      <c r="M200" s="288"/>
      <c r="N200" s="288"/>
      <c r="O200" s="288"/>
      <c r="P200" s="291"/>
      <c r="Q200" s="288"/>
      <c r="R200" s="265"/>
      <c r="S200" s="297"/>
      <c r="T200" s="297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8"/>
      <c r="F201" s="288"/>
      <c r="G201" s="288"/>
      <c r="H201" s="288"/>
      <c r="I201" s="288"/>
      <c r="J201" s="288"/>
      <c r="K201" s="288"/>
      <c r="L201" s="288"/>
      <c r="M201" s="288"/>
      <c r="N201" s="288"/>
      <c r="O201" s="288"/>
      <c r="P201" s="291"/>
      <c r="Q201" s="288"/>
      <c r="R201" s="265"/>
      <c r="S201" s="297"/>
      <c r="T201" s="297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8"/>
      <c r="F202" s="288"/>
      <c r="G202" s="288"/>
      <c r="H202" s="288"/>
      <c r="I202" s="288"/>
      <c r="J202" s="288"/>
      <c r="K202" s="288"/>
      <c r="L202" s="288"/>
      <c r="M202" s="288"/>
      <c r="N202" s="288"/>
      <c r="O202" s="288"/>
      <c r="P202" s="291"/>
      <c r="Q202" s="288"/>
      <c r="R202" s="265"/>
      <c r="S202" s="297"/>
      <c r="T202" s="297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8"/>
      <c r="F203" s="288"/>
      <c r="G203" s="288"/>
      <c r="H203" s="288"/>
      <c r="I203" s="288"/>
      <c r="J203" s="288"/>
      <c r="K203" s="288"/>
      <c r="L203" s="288"/>
      <c r="M203" s="288"/>
      <c r="N203" s="288"/>
      <c r="O203" s="288"/>
      <c r="P203" s="291"/>
      <c r="Q203" s="288"/>
      <c r="R203" s="265"/>
      <c r="S203" s="297"/>
      <c r="T203" s="297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8"/>
      <c r="F204" s="288"/>
      <c r="G204" s="288"/>
      <c r="H204" s="288"/>
      <c r="I204" s="288"/>
      <c r="J204" s="288"/>
      <c r="K204" s="288"/>
      <c r="L204" s="288"/>
      <c r="M204" s="288"/>
      <c r="N204" s="288"/>
      <c r="O204" s="288"/>
      <c r="P204" s="291"/>
      <c r="Q204" s="288"/>
      <c r="R204" s="265"/>
      <c r="S204" s="297"/>
      <c r="T204" s="297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8"/>
      <c r="F205" s="288"/>
      <c r="G205" s="288"/>
      <c r="H205" s="288"/>
      <c r="I205" s="288"/>
      <c r="J205" s="288"/>
      <c r="K205" s="288"/>
      <c r="L205" s="288"/>
      <c r="M205" s="288"/>
      <c r="N205" s="288"/>
      <c r="O205" s="288"/>
      <c r="P205" s="291"/>
      <c r="Q205" s="288"/>
      <c r="R205" s="265"/>
      <c r="S205" s="297"/>
      <c r="T205" s="297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8"/>
      <c r="F206" s="288"/>
      <c r="G206" s="288"/>
      <c r="H206" s="288"/>
      <c r="I206" s="288"/>
      <c r="J206" s="288"/>
      <c r="K206" s="288"/>
      <c r="L206" s="288"/>
      <c r="M206" s="288"/>
      <c r="N206" s="288"/>
      <c r="O206" s="288"/>
      <c r="P206" s="291"/>
      <c r="Q206" s="288"/>
      <c r="R206" s="265"/>
      <c r="S206" s="297"/>
      <c r="T206" s="297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8"/>
      <c r="F207" s="288"/>
      <c r="G207" s="288"/>
      <c r="H207" s="288"/>
      <c r="I207" s="288"/>
      <c r="J207" s="288"/>
      <c r="K207" s="288"/>
      <c r="L207" s="288"/>
      <c r="M207" s="288"/>
      <c r="N207" s="288"/>
      <c r="O207" s="288"/>
      <c r="P207" s="291"/>
      <c r="Q207" s="288"/>
      <c r="R207" s="265"/>
      <c r="S207" s="297"/>
      <c r="T207" s="297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8"/>
      <c r="F208" s="288"/>
      <c r="G208" s="288"/>
      <c r="H208" s="288"/>
      <c r="I208" s="288"/>
      <c r="J208" s="288"/>
      <c r="K208" s="288"/>
      <c r="L208" s="288"/>
      <c r="M208" s="288"/>
      <c r="N208" s="288"/>
      <c r="O208" s="288"/>
      <c r="P208" s="291"/>
      <c r="Q208" s="288"/>
      <c r="R208" s="265"/>
      <c r="S208" s="297"/>
      <c r="T208" s="297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8"/>
      <c r="F209" s="288"/>
      <c r="G209" s="288"/>
      <c r="H209" s="288"/>
      <c r="I209" s="288"/>
      <c r="J209" s="288"/>
      <c r="K209" s="288"/>
      <c r="L209" s="288"/>
      <c r="M209" s="288"/>
      <c r="N209" s="288"/>
      <c r="O209" s="288"/>
      <c r="P209" s="291"/>
      <c r="Q209" s="288"/>
      <c r="R209" s="265"/>
      <c r="S209" s="297"/>
      <c r="T209" s="297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8"/>
      <c r="F210" s="288"/>
      <c r="G210" s="288"/>
      <c r="H210" s="288"/>
      <c r="I210" s="288"/>
      <c r="J210" s="288"/>
      <c r="K210" s="288"/>
      <c r="L210" s="288"/>
      <c r="M210" s="288"/>
      <c r="N210" s="288"/>
      <c r="O210" s="288"/>
      <c r="P210" s="291"/>
      <c r="Q210" s="288"/>
      <c r="R210" s="265"/>
      <c r="S210" s="297"/>
      <c r="T210" s="297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8"/>
      <c r="F211" s="288"/>
      <c r="G211" s="288"/>
      <c r="H211" s="288"/>
      <c r="I211" s="288"/>
      <c r="J211" s="288"/>
      <c r="K211" s="288"/>
      <c r="L211" s="288"/>
      <c r="M211" s="288"/>
      <c r="N211" s="288"/>
      <c r="O211" s="288"/>
      <c r="P211" s="291"/>
      <c r="Q211" s="288"/>
      <c r="R211" s="265"/>
      <c r="S211" s="297"/>
      <c r="T211" s="297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8"/>
      <c r="F212" s="288"/>
      <c r="G212" s="288"/>
      <c r="H212" s="288"/>
      <c r="I212" s="288"/>
      <c r="J212" s="288"/>
      <c r="K212" s="288"/>
      <c r="L212" s="288"/>
      <c r="M212" s="288"/>
      <c r="N212" s="288"/>
      <c r="O212" s="288"/>
      <c r="P212" s="291"/>
      <c r="Q212" s="288"/>
      <c r="R212" s="265"/>
      <c r="S212" s="297"/>
      <c r="T212" s="297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8"/>
      <c r="F213" s="288"/>
      <c r="G213" s="288"/>
      <c r="H213" s="288"/>
      <c r="I213" s="288"/>
      <c r="J213" s="288"/>
      <c r="K213" s="288"/>
      <c r="L213" s="288"/>
      <c r="M213" s="288"/>
      <c r="N213" s="288"/>
      <c r="O213" s="288"/>
      <c r="P213" s="291"/>
      <c r="Q213" s="288"/>
      <c r="R213" s="265"/>
      <c r="S213" s="297"/>
      <c r="T213" s="297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8"/>
      <c r="F214" s="288"/>
      <c r="G214" s="288"/>
      <c r="H214" s="288"/>
      <c r="I214" s="288"/>
      <c r="J214" s="288"/>
      <c r="K214" s="288"/>
      <c r="L214" s="288"/>
      <c r="M214" s="288"/>
      <c r="N214" s="288"/>
      <c r="O214" s="288"/>
      <c r="P214" s="291"/>
      <c r="Q214" s="288"/>
      <c r="R214" s="265"/>
      <c r="S214" s="297"/>
      <c r="T214" s="297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8"/>
      <c r="F215" s="288"/>
      <c r="G215" s="288"/>
      <c r="H215" s="288"/>
      <c r="I215" s="288"/>
      <c r="J215" s="288"/>
      <c r="K215" s="288"/>
      <c r="L215" s="288"/>
      <c r="M215" s="288"/>
      <c r="N215" s="288"/>
      <c r="O215" s="288"/>
      <c r="P215" s="291"/>
      <c r="Q215" s="288"/>
      <c r="R215" s="265"/>
      <c r="S215" s="297"/>
      <c r="T215" s="297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8"/>
      <c r="F216" s="288"/>
      <c r="G216" s="288"/>
      <c r="H216" s="288"/>
      <c r="I216" s="288"/>
      <c r="J216" s="288"/>
      <c r="K216" s="288"/>
      <c r="L216" s="288"/>
      <c r="M216" s="288"/>
      <c r="N216" s="288"/>
      <c r="O216" s="288"/>
      <c r="P216" s="291"/>
      <c r="Q216" s="288"/>
      <c r="R216" s="265"/>
      <c r="S216" s="297"/>
      <c r="T216" s="297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8"/>
      <c r="F217" s="288"/>
      <c r="G217" s="288"/>
      <c r="H217" s="288"/>
      <c r="I217" s="288"/>
      <c r="J217" s="288"/>
      <c r="K217" s="288"/>
      <c r="L217" s="288"/>
      <c r="M217" s="288"/>
      <c r="N217" s="288"/>
      <c r="O217" s="288"/>
      <c r="P217" s="291"/>
      <c r="Q217" s="288"/>
      <c r="R217" s="265"/>
      <c r="S217" s="297"/>
      <c r="T217" s="297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8"/>
      <c r="F218" s="288"/>
      <c r="G218" s="288"/>
      <c r="H218" s="288"/>
      <c r="I218" s="288"/>
      <c r="J218" s="288"/>
      <c r="K218" s="288"/>
      <c r="L218" s="288"/>
      <c r="M218" s="288"/>
      <c r="N218" s="288"/>
      <c r="O218" s="288"/>
      <c r="P218" s="291"/>
      <c r="Q218" s="288"/>
      <c r="R218" s="265"/>
      <c r="S218" s="297"/>
      <c r="T218" s="297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8"/>
      <c r="F219" s="288"/>
      <c r="G219" s="288"/>
      <c r="H219" s="288"/>
      <c r="I219" s="288"/>
      <c r="J219" s="288"/>
      <c r="K219" s="288"/>
      <c r="L219" s="288"/>
      <c r="M219" s="288"/>
      <c r="N219" s="288"/>
      <c r="O219" s="288"/>
      <c r="P219" s="291"/>
      <c r="Q219" s="288"/>
      <c r="R219" s="265"/>
      <c r="S219" s="297"/>
      <c r="T219" s="297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8"/>
      <c r="F220" s="288"/>
      <c r="G220" s="288"/>
      <c r="H220" s="288"/>
      <c r="I220" s="288"/>
      <c r="J220" s="288"/>
      <c r="K220" s="288"/>
      <c r="L220" s="288"/>
      <c r="M220" s="288"/>
      <c r="N220" s="288"/>
      <c r="O220" s="288"/>
      <c r="P220" s="291"/>
      <c r="Q220" s="288"/>
      <c r="R220" s="265"/>
      <c r="S220" s="297"/>
      <c r="T220" s="297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8"/>
      <c r="F221" s="288"/>
      <c r="G221" s="288"/>
      <c r="H221" s="288"/>
      <c r="I221" s="288"/>
      <c r="J221" s="288"/>
      <c r="K221" s="288"/>
      <c r="L221" s="288"/>
      <c r="M221" s="288"/>
      <c r="N221" s="288"/>
      <c r="O221" s="288"/>
      <c r="P221" s="291"/>
      <c r="Q221" s="288"/>
      <c r="R221" s="265"/>
      <c r="S221" s="297"/>
      <c r="T221" s="297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8"/>
      <c r="F222" s="288"/>
      <c r="G222" s="288"/>
      <c r="H222" s="288"/>
      <c r="I222" s="288"/>
      <c r="J222" s="288"/>
      <c r="K222" s="288"/>
      <c r="L222" s="288"/>
      <c r="M222" s="288"/>
      <c r="N222" s="288"/>
      <c r="O222" s="288"/>
      <c r="P222" s="291"/>
      <c r="Q222" s="288"/>
      <c r="R222" s="265"/>
      <c r="S222" s="297"/>
      <c r="T222" s="297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8"/>
      <c r="F223" s="288"/>
      <c r="G223" s="288"/>
      <c r="H223" s="288"/>
      <c r="I223" s="288"/>
      <c r="J223" s="288"/>
      <c r="K223" s="288"/>
      <c r="L223" s="288"/>
      <c r="M223" s="288"/>
      <c r="N223" s="288"/>
      <c r="O223" s="288"/>
      <c r="P223" s="291"/>
      <c r="Q223" s="288"/>
      <c r="R223" s="265"/>
      <c r="S223" s="297"/>
      <c r="T223" s="297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8"/>
      <c r="F224" s="288"/>
      <c r="G224" s="288"/>
      <c r="H224" s="288"/>
      <c r="I224" s="288"/>
      <c r="J224" s="288"/>
      <c r="K224" s="288"/>
      <c r="L224" s="288"/>
      <c r="M224" s="288"/>
      <c r="N224" s="288"/>
      <c r="O224" s="288"/>
      <c r="P224" s="291"/>
      <c r="Q224" s="288"/>
      <c r="R224" s="265"/>
      <c r="S224" s="297"/>
      <c r="T224" s="297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8"/>
      <c r="F225" s="288"/>
      <c r="G225" s="288"/>
      <c r="H225" s="288"/>
      <c r="I225" s="288"/>
      <c r="J225" s="288"/>
      <c r="K225" s="288"/>
      <c r="L225" s="288"/>
      <c r="M225" s="288"/>
      <c r="N225" s="288"/>
      <c r="O225" s="288"/>
      <c r="P225" s="291"/>
      <c r="Q225" s="288"/>
      <c r="R225" s="265"/>
      <c r="S225" s="297"/>
      <c r="T225" s="297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8"/>
      <c r="F226" s="288"/>
      <c r="G226" s="288"/>
      <c r="H226" s="288"/>
      <c r="I226" s="288"/>
      <c r="J226" s="288"/>
      <c r="K226" s="288"/>
      <c r="L226" s="288"/>
      <c r="M226" s="288"/>
      <c r="N226" s="288"/>
      <c r="O226" s="288"/>
      <c r="P226" s="291"/>
      <c r="Q226" s="288"/>
      <c r="R226" s="265"/>
      <c r="S226" s="297"/>
      <c r="T226" s="297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8"/>
      <c r="F227" s="288"/>
      <c r="G227" s="288"/>
      <c r="H227" s="288"/>
      <c r="I227" s="288"/>
      <c r="J227" s="288"/>
      <c r="K227" s="288"/>
      <c r="L227" s="288"/>
      <c r="M227" s="288"/>
      <c r="N227" s="288"/>
      <c r="O227" s="288"/>
      <c r="P227" s="291"/>
      <c r="Q227" s="288"/>
      <c r="R227" s="265"/>
      <c r="S227" s="297"/>
      <c r="T227" s="297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8"/>
      <c r="F228" s="288"/>
      <c r="G228" s="288"/>
      <c r="H228" s="288"/>
      <c r="I228" s="288"/>
      <c r="J228" s="288"/>
      <c r="K228" s="288"/>
      <c r="L228" s="288"/>
      <c r="M228" s="288"/>
      <c r="N228" s="288"/>
      <c r="O228" s="288"/>
      <c r="P228" s="291"/>
      <c r="Q228" s="288"/>
      <c r="R228" s="265"/>
      <c r="S228" s="297"/>
      <c r="T228" s="297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8"/>
      <c r="F229" s="288"/>
      <c r="G229" s="288"/>
      <c r="H229" s="288"/>
      <c r="I229" s="288"/>
      <c r="J229" s="288"/>
      <c r="K229" s="288"/>
      <c r="L229" s="288"/>
      <c r="M229" s="288"/>
      <c r="N229" s="288"/>
      <c r="O229" s="288"/>
      <c r="P229" s="291"/>
      <c r="Q229" s="288"/>
      <c r="R229" s="265"/>
      <c r="S229" s="297"/>
      <c r="T229" s="297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8"/>
      <c r="F230" s="288"/>
      <c r="G230" s="288"/>
      <c r="H230" s="288"/>
      <c r="I230" s="288"/>
      <c r="J230" s="288"/>
      <c r="K230" s="288"/>
      <c r="L230" s="288"/>
      <c r="M230" s="288"/>
      <c r="N230" s="288"/>
      <c r="O230" s="288"/>
      <c r="P230" s="291"/>
      <c r="Q230" s="288"/>
      <c r="R230" s="265"/>
      <c r="S230" s="297"/>
      <c r="T230" s="297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8"/>
      <c r="F231" s="288"/>
      <c r="G231" s="288"/>
      <c r="H231" s="288"/>
      <c r="I231" s="288"/>
      <c r="J231" s="288"/>
      <c r="K231" s="288"/>
      <c r="L231" s="288"/>
      <c r="M231" s="288"/>
      <c r="N231" s="288"/>
      <c r="O231" s="288"/>
      <c r="P231" s="291"/>
      <c r="Q231" s="288"/>
      <c r="R231" s="265"/>
      <c r="S231" s="297"/>
      <c r="T231" s="297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8"/>
      <c r="F232" s="288"/>
      <c r="G232" s="288"/>
      <c r="H232" s="288"/>
      <c r="I232" s="288"/>
      <c r="J232" s="288"/>
      <c r="K232" s="288"/>
      <c r="L232" s="288"/>
      <c r="M232" s="288"/>
      <c r="N232" s="288"/>
      <c r="O232" s="288"/>
      <c r="P232" s="291"/>
      <c r="Q232" s="288"/>
      <c r="R232" s="265"/>
      <c r="S232" s="297"/>
      <c r="T232" s="297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8"/>
      <c r="F233" s="288"/>
      <c r="G233" s="288"/>
      <c r="H233" s="288"/>
      <c r="I233" s="288"/>
      <c r="J233" s="288"/>
      <c r="K233" s="288"/>
      <c r="L233" s="288"/>
      <c r="M233" s="288"/>
      <c r="N233" s="288"/>
      <c r="O233" s="288"/>
      <c r="P233" s="291"/>
      <c r="Q233" s="288"/>
      <c r="R233" s="265"/>
      <c r="S233" s="297"/>
      <c r="T233" s="297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8"/>
      <c r="F234" s="288"/>
      <c r="G234" s="288"/>
      <c r="H234" s="288"/>
      <c r="I234" s="288"/>
      <c r="J234" s="288"/>
      <c r="K234" s="288"/>
      <c r="L234" s="288"/>
      <c r="M234" s="288"/>
      <c r="N234" s="288"/>
      <c r="O234" s="288"/>
      <c r="P234" s="291"/>
      <c r="Q234" s="288"/>
      <c r="R234" s="265"/>
      <c r="S234" s="297"/>
      <c r="T234" s="297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8"/>
      <c r="F235" s="288"/>
      <c r="G235" s="288"/>
      <c r="H235" s="288"/>
      <c r="I235" s="288"/>
      <c r="J235" s="288"/>
      <c r="K235" s="288"/>
      <c r="L235" s="288"/>
      <c r="M235" s="288"/>
      <c r="N235" s="288"/>
      <c r="O235" s="288"/>
      <c r="P235" s="291"/>
      <c r="Q235" s="288"/>
      <c r="R235" s="265"/>
      <c r="S235" s="297"/>
      <c r="T235" s="297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8"/>
      <c r="F236" s="288"/>
      <c r="G236" s="288"/>
      <c r="H236" s="288"/>
      <c r="I236" s="288"/>
      <c r="J236" s="288"/>
      <c r="K236" s="288"/>
      <c r="L236" s="288"/>
      <c r="M236" s="288"/>
      <c r="N236" s="288"/>
      <c r="O236" s="288"/>
      <c r="P236" s="291"/>
      <c r="Q236" s="288"/>
      <c r="R236" s="265"/>
      <c r="S236" s="297"/>
      <c r="T236" s="297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8"/>
      <c r="F237" s="288"/>
      <c r="G237" s="288"/>
      <c r="H237" s="288"/>
      <c r="I237" s="288"/>
      <c r="J237" s="288"/>
      <c r="K237" s="288"/>
      <c r="L237" s="288"/>
      <c r="M237" s="288"/>
      <c r="N237" s="288"/>
      <c r="O237" s="288"/>
      <c r="P237" s="291"/>
      <c r="Q237" s="288"/>
      <c r="R237" s="265"/>
      <c r="S237" s="297"/>
      <c r="T237" s="297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8"/>
      <c r="F238" s="288"/>
      <c r="G238" s="288"/>
      <c r="H238" s="288"/>
      <c r="I238" s="288"/>
      <c r="J238" s="288"/>
      <c r="K238" s="288"/>
      <c r="L238" s="288"/>
      <c r="M238" s="288"/>
      <c r="N238" s="288"/>
      <c r="O238" s="288"/>
      <c r="P238" s="291"/>
      <c r="Q238" s="288"/>
      <c r="R238" s="265"/>
      <c r="S238" s="297"/>
      <c r="T238" s="297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8"/>
      <c r="F239" s="288"/>
      <c r="G239" s="288"/>
      <c r="H239" s="288"/>
      <c r="I239" s="288"/>
      <c r="J239" s="288"/>
      <c r="K239" s="288"/>
      <c r="L239" s="288"/>
      <c r="M239" s="288"/>
      <c r="N239" s="288"/>
      <c r="O239" s="288"/>
      <c r="P239" s="291"/>
      <c r="Q239" s="288"/>
      <c r="R239" s="265"/>
      <c r="S239" s="297"/>
      <c r="T239" s="297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8"/>
      <c r="F240" s="288"/>
      <c r="G240" s="288"/>
      <c r="H240" s="288"/>
      <c r="I240" s="288"/>
      <c r="J240" s="288"/>
      <c r="K240" s="288"/>
      <c r="L240" s="288"/>
      <c r="M240" s="288"/>
      <c r="N240" s="288"/>
      <c r="O240" s="288"/>
      <c r="P240" s="291"/>
      <c r="Q240" s="288"/>
      <c r="R240" s="265"/>
      <c r="S240" s="297"/>
      <c r="T240" s="297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8"/>
      <c r="F241" s="288"/>
      <c r="G241" s="288"/>
      <c r="H241" s="288"/>
      <c r="I241" s="288"/>
      <c r="J241" s="288"/>
      <c r="K241" s="288"/>
      <c r="L241" s="288"/>
      <c r="M241" s="288"/>
      <c r="N241" s="288"/>
      <c r="O241" s="288"/>
      <c r="P241" s="291"/>
      <c r="Q241" s="288"/>
      <c r="R241" s="265"/>
      <c r="S241" s="297"/>
      <c r="T241" s="297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8"/>
      <c r="F242" s="288"/>
      <c r="G242" s="288"/>
      <c r="H242" s="288"/>
      <c r="I242" s="288"/>
      <c r="J242" s="288"/>
      <c r="K242" s="288"/>
      <c r="L242" s="288"/>
      <c r="M242" s="288"/>
      <c r="N242" s="288"/>
      <c r="O242" s="288"/>
      <c r="P242" s="291"/>
      <c r="Q242" s="288"/>
      <c r="R242" s="265"/>
      <c r="S242" s="297"/>
      <c r="T242" s="297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8"/>
      <c r="F243" s="288"/>
      <c r="G243" s="288"/>
      <c r="H243" s="288"/>
      <c r="I243" s="288"/>
      <c r="J243" s="288"/>
      <c r="K243" s="288"/>
      <c r="L243" s="288"/>
      <c r="M243" s="288"/>
      <c r="N243" s="288"/>
      <c r="O243" s="288"/>
      <c r="P243" s="291"/>
      <c r="Q243" s="288"/>
      <c r="R243" s="265"/>
      <c r="S243" s="297"/>
      <c r="T243" s="297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8"/>
      <c r="F244" s="288"/>
      <c r="G244" s="288"/>
      <c r="H244" s="288"/>
      <c r="I244" s="288"/>
      <c r="J244" s="288"/>
      <c r="K244" s="288"/>
      <c r="L244" s="288"/>
      <c r="M244" s="288"/>
      <c r="N244" s="288"/>
      <c r="O244" s="288"/>
      <c r="P244" s="291"/>
      <c r="Q244" s="288"/>
      <c r="R244" s="265"/>
      <c r="S244" s="297"/>
      <c r="T244" s="297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8"/>
      <c r="F245" s="288"/>
      <c r="G245" s="288"/>
      <c r="H245" s="288"/>
      <c r="I245" s="288"/>
      <c r="J245" s="288"/>
      <c r="K245" s="288"/>
      <c r="L245" s="288"/>
      <c r="M245" s="288"/>
      <c r="N245" s="288"/>
      <c r="O245" s="288"/>
      <c r="P245" s="291"/>
      <c r="Q245" s="288"/>
      <c r="R245" s="265"/>
      <c r="S245" s="297"/>
      <c r="T245" s="297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8"/>
      <c r="F246" s="288"/>
      <c r="G246" s="288"/>
      <c r="H246" s="288"/>
      <c r="I246" s="288"/>
      <c r="J246" s="288"/>
      <c r="K246" s="288"/>
      <c r="L246" s="288"/>
      <c r="M246" s="288"/>
      <c r="N246" s="288"/>
      <c r="O246" s="288"/>
      <c r="P246" s="291"/>
      <c r="Q246" s="288"/>
      <c r="R246" s="265"/>
      <c r="S246" s="297"/>
      <c r="T246" s="297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8"/>
      <c r="F247" s="288"/>
      <c r="G247" s="288"/>
      <c r="H247" s="288"/>
      <c r="I247" s="288"/>
      <c r="J247" s="288"/>
      <c r="K247" s="288"/>
      <c r="L247" s="288"/>
      <c r="M247" s="288"/>
      <c r="N247" s="288"/>
      <c r="O247" s="288"/>
      <c r="P247" s="291"/>
      <c r="Q247" s="288"/>
      <c r="R247" s="265"/>
      <c r="S247" s="297"/>
      <c r="T247" s="297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8"/>
      <c r="F248" s="288"/>
      <c r="G248" s="288"/>
      <c r="H248" s="288"/>
      <c r="I248" s="288"/>
      <c r="J248" s="288"/>
      <c r="K248" s="288"/>
      <c r="L248" s="288"/>
      <c r="M248" s="288"/>
      <c r="N248" s="288"/>
      <c r="O248" s="288"/>
      <c r="P248" s="291"/>
      <c r="Q248" s="288"/>
      <c r="R248" s="265"/>
      <c r="S248" s="297"/>
      <c r="T248" s="297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8"/>
      <c r="F249" s="288"/>
      <c r="G249" s="288"/>
      <c r="H249" s="288"/>
      <c r="I249" s="288"/>
      <c r="J249" s="288"/>
      <c r="K249" s="288"/>
      <c r="L249" s="288"/>
      <c r="M249" s="288"/>
      <c r="N249" s="288"/>
      <c r="O249" s="288"/>
      <c r="P249" s="291"/>
      <c r="Q249" s="288"/>
      <c r="R249" s="265"/>
      <c r="S249" s="297"/>
      <c r="T249" s="297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8"/>
      <c r="F250" s="288"/>
      <c r="G250" s="288"/>
      <c r="H250" s="288"/>
      <c r="I250" s="288"/>
      <c r="J250" s="288"/>
      <c r="K250" s="288"/>
      <c r="L250" s="288"/>
      <c r="M250" s="288"/>
      <c r="N250" s="288"/>
      <c r="O250" s="288"/>
      <c r="P250" s="291"/>
      <c r="Q250" s="288"/>
      <c r="R250" s="265"/>
      <c r="S250" s="297"/>
      <c r="T250" s="297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8"/>
      <c r="F251" s="288"/>
      <c r="G251" s="288"/>
      <c r="H251" s="288"/>
      <c r="I251" s="288"/>
      <c r="J251" s="288"/>
      <c r="K251" s="288"/>
      <c r="L251" s="288"/>
      <c r="M251" s="288"/>
      <c r="N251" s="288"/>
      <c r="O251" s="288"/>
      <c r="P251" s="291"/>
      <c r="Q251" s="288"/>
      <c r="R251" s="265"/>
      <c r="S251" s="297"/>
      <c r="T251" s="297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8"/>
      <c r="F252" s="288"/>
      <c r="G252" s="288"/>
      <c r="H252" s="288"/>
      <c r="I252" s="288"/>
      <c r="J252" s="288"/>
      <c r="K252" s="288"/>
      <c r="L252" s="288"/>
      <c r="M252" s="288"/>
      <c r="N252" s="288"/>
      <c r="O252" s="288"/>
      <c r="P252" s="291"/>
      <c r="Q252" s="288"/>
      <c r="R252" s="265"/>
      <c r="S252" s="297"/>
      <c r="T252" s="297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8"/>
      <c r="F253" s="288"/>
      <c r="G253" s="288"/>
      <c r="H253" s="288"/>
      <c r="I253" s="288"/>
      <c r="J253" s="288"/>
      <c r="K253" s="288"/>
      <c r="L253" s="288"/>
      <c r="M253" s="288"/>
      <c r="N253" s="288"/>
      <c r="O253" s="288"/>
      <c r="P253" s="291"/>
      <c r="Q253" s="288"/>
      <c r="R253" s="265"/>
      <c r="S253" s="297"/>
      <c r="T253" s="297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8"/>
      <c r="F254" s="288"/>
      <c r="G254" s="288"/>
      <c r="H254" s="288"/>
      <c r="I254" s="288"/>
      <c r="J254" s="288"/>
      <c r="K254" s="288"/>
      <c r="L254" s="288"/>
      <c r="M254" s="288"/>
      <c r="N254" s="288"/>
      <c r="O254" s="288"/>
      <c r="P254" s="291"/>
      <c r="Q254" s="288"/>
      <c r="R254" s="265"/>
      <c r="S254" s="297"/>
      <c r="T254" s="297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8"/>
      <c r="F255" s="288"/>
      <c r="G255" s="288"/>
      <c r="H255" s="288"/>
      <c r="I255" s="288"/>
      <c r="J255" s="288"/>
      <c r="K255" s="288"/>
      <c r="L255" s="288"/>
      <c r="M255" s="288"/>
      <c r="N255" s="288"/>
      <c r="O255" s="288"/>
      <c r="P255" s="291"/>
      <c r="Q255" s="288"/>
      <c r="R255" s="265"/>
      <c r="S255" s="297"/>
      <c r="T255" s="297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8"/>
      <c r="F256" s="288"/>
      <c r="G256" s="288"/>
      <c r="H256" s="288"/>
      <c r="I256" s="288"/>
      <c r="J256" s="288"/>
      <c r="K256" s="288"/>
      <c r="L256" s="288"/>
      <c r="M256" s="288"/>
      <c r="N256" s="288"/>
      <c r="O256" s="288"/>
      <c r="P256" s="291"/>
      <c r="Q256" s="288"/>
      <c r="R256" s="265"/>
      <c r="S256" s="297"/>
      <c r="T256" s="297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8"/>
      <c r="F257" s="288"/>
      <c r="G257" s="288"/>
      <c r="H257" s="288"/>
      <c r="I257" s="288"/>
      <c r="J257" s="288"/>
      <c r="K257" s="288"/>
      <c r="L257" s="288"/>
      <c r="M257" s="288"/>
      <c r="N257" s="288"/>
      <c r="O257" s="288"/>
      <c r="P257" s="291"/>
      <c r="Q257" s="288"/>
      <c r="R257" s="265"/>
      <c r="S257" s="297"/>
      <c r="T257" s="297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8"/>
      <c r="F258" s="288"/>
      <c r="G258" s="288"/>
      <c r="H258" s="288"/>
      <c r="I258" s="288"/>
      <c r="J258" s="288"/>
      <c r="K258" s="288"/>
      <c r="L258" s="288"/>
      <c r="M258" s="288"/>
      <c r="N258" s="288"/>
      <c r="O258" s="288"/>
      <c r="P258" s="291"/>
      <c r="Q258" s="288"/>
      <c r="R258" s="265"/>
      <c r="S258" s="297"/>
      <c r="T258" s="297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8"/>
      <c r="F259" s="288"/>
      <c r="G259" s="288"/>
      <c r="H259" s="288"/>
      <c r="I259" s="288"/>
      <c r="J259" s="288"/>
      <c r="K259" s="288"/>
      <c r="L259" s="288"/>
      <c r="M259" s="288"/>
      <c r="N259" s="288"/>
      <c r="O259" s="288"/>
      <c r="P259" s="291"/>
      <c r="Q259" s="288"/>
      <c r="R259" s="265"/>
      <c r="S259" s="297"/>
      <c r="T259" s="297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8"/>
      <c r="F260" s="288"/>
      <c r="G260" s="288"/>
      <c r="H260" s="288"/>
      <c r="I260" s="288"/>
      <c r="J260" s="288"/>
      <c r="K260" s="288"/>
      <c r="L260" s="288"/>
      <c r="M260" s="288"/>
      <c r="N260" s="288"/>
      <c r="O260" s="288"/>
      <c r="P260" s="291"/>
      <c r="Q260" s="288"/>
      <c r="R260" s="265"/>
      <c r="S260" s="297"/>
      <c r="T260" s="297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8"/>
      <c r="F261" s="288"/>
      <c r="G261" s="288"/>
      <c r="H261" s="288"/>
      <c r="I261" s="288"/>
      <c r="J261" s="288"/>
      <c r="K261" s="288"/>
      <c r="L261" s="288"/>
      <c r="M261" s="288"/>
      <c r="N261" s="288"/>
      <c r="O261" s="288"/>
      <c r="P261" s="291"/>
      <c r="Q261" s="288"/>
      <c r="R261" s="265"/>
      <c r="S261" s="297"/>
      <c r="T261" s="297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8"/>
      <c r="F262" s="288"/>
      <c r="G262" s="288"/>
      <c r="H262" s="288"/>
      <c r="I262" s="288"/>
      <c r="J262" s="288"/>
      <c r="K262" s="288"/>
      <c r="L262" s="288"/>
      <c r="M262" s="288"/>
      <c r="N262" s="288"/>
      <c r="O262" s="288"/>
      <c r="P262" s="291"/>
      <c r="Q262" s="288"/>
      <c r="R262" s="265"/>
      <c r="S262" s="297"/>
      <c r="T262" s="297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8"/>
      <c r="F263" s="288"/>
      <c r="G263" s="288"/>
      <c r="H263" s="288"/>
      <c r="I263" s="288"/>
      <c r="J263" s="288"/>
      <c r="K263" s="288"/>
      <c r="L263" s="288"/>
      <c r="M263" s="288"/>
      <c r="N263" s="288"/>
      <c r="O263" s="288"/>
      <c r="P263" s="291"/>
      <c r="Q263" s="288"/>
      <c r="R263" s="265"/>
      <c r="S263" s="297"/>
      <c r="T263" s="297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8"/>
      <c r="F264" s="288"/>
      <c r="G264" s="288"/>
      <c r="H264" s="288"/>
      <c r="I264" s="288"/>
      <c r="J264" s="288"/>
      <c r="K264" s="288"/>
      <c r="L264" s="288"/>
      <c r="M264" s="288"/>
      <c r="N264" s="288"/>
      <c r="O264" s="288"/>
      <c r="P264" s="291"/>
      <c r="Q264" s="288"/>
      <c r="R264" s="265"/>
      <c r="S264" s="297"/>
      <c r="T264" s="297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8"/>
      <c r="F265" s="288"/>
      <c r="G265" s="288"/>
      <c r="H265" s="288"/>
      <c r="I265" s="288"/>
      <c r="J265" s="288"/>
      <c r="K265" s="288"/>
      <c r="L265" s="288"/>
      <c r="M265" s="288"/>
      <c r="N265" s="288"/>
      <c r="O265" s="288"/>
      <c r="P265" s="291"/>
      <c r="Q265" s="288"/>
      <c r="R265" s="265"/>
      <c r="S265" s="297"/>
      <c r="T265" s="297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8"/>
      <c r="F266" s="288"/>
      <c r="G266" s="288"/>
      <c r="H266" s="288"/>
      <c r="I266" s="288"/>
      <c r="J266" s="288"/>
      <c r="K266" s="288"/>
      <c r="L266" s="288"/>
      <c r="M266" s="288"/>
      <c r="N266" s="288"/>
      <c r="O266" s="288"/>
      <c r="P266" s="291"/>
      <c r="Q266" s="288"/>
      <c r="R266" s="265"/>
      <c r="S266" s="297"/>
      <c r="T266" s="297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8"/>
      <c r="F267" s="288"/>
      <c r="G267" s="288"/>
      <c r="H267" s="288"/>
      <c r="I267" s="288"/>
      <c r="J267" s="288"/>
      <c r="K267" s="288"/>
      <c r="L267" s="288"/>
      <c r="M267" s="288"/>
      <c r="N267" s="288"/>
      <c r="O267" s="288"/>
      <c r="P267" s="291"/>
      <c r="Q267" s="288"/>
      <c r="R267" s="265"/>
      <c r="S267" s="297"/>
      <c r="T267" s="297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8"/>
      <c r="F268" s="288"/>
      <c r="G268" s="288"/>
      <c r="H268" s="288"/>
      <c r="I268" s="288"/>
      <c r="J268" s="288"/>
      <c r="K268" s="288"/>
      <c r="L268" s="288"/>
      <c r="M268" s="288"/>
      <c r="N268" s="288"/>
      <c r="O268" s="288"/>
      <c r="P268" s="291"/>
      <c r="Q268" s="288"/>
      <c r="R268" s="265"/>
      <c r="S268" s="297"/>
      <c r="T268" s="297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8"/>
      <c r="F269" s="288"/>
      <c r="G269" s="288"/>
      <c r="H269" s="288"/>
      <c r="I269" s="288"/>
      <c r="J269" s="288"/>
      <c r="K269" s="288"/>
      <c r="L269" s="288"/>
      <c r="M269" s="288"/>
      <c r="N269" s="288"/>
      <c r="O269" s="288"/>
      <c r="P269" s="291"/>
      <c r="Q269" s="288"/>
      <c r="R269" s="265"/>
      <c r="S269" s="297"/>
      <c r="T269" s="297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8"/>
      <c r="F270" s="288"/>
      <c r="G270" s="288"/>
      <c r="H270" s="288"/>
      <c r="I270" s="288"/>
      <c r="J270" s="288"/>
      <c r="K270" s="288"/>
      <c r="L270" s="288"/>
      <c r="M270" s="288"/>
      <c r="N270" s="288"/>
      <c r="O270" s="288"/>
      <c r="P270" s="291"/>
      <c r="Q270" s="288"/>
      <c r="R270" s="265"/>
      <c r="S270" s="297"/>
      <c r="T270" s="297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8"/>
      <c r="F271" s="288"/>
      <c r="G271" s="288"/>
      <c r="H271" s="288"/>
      <c r="I271" s="288"/>
      <c r="J271" s="288"/>
      <c r="K271" s="288"/>
      <c r="L271" s="288"/>
      <c r="M271" s="288"/>
      <c r="N271" s="288"/>
      <c r="O271" s="288"/>
      <c r="P271" s="291"/>
      <c r="Q271" s="288"/>
      <c r="R271" s="265"/>
      <c r="S271" s="297"/>
      <c r="T271" s="297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8"/>
      <c r="F272" s="288"/>
      <c r="G272" s="288"/>
      <c r="H272" s="288"/>
      <c r="I272" s="288"/>
      <c r="J272" s="288"/>
      <c r="K272" s="288"/>
      <c r="L272" s="288"/>
      <c r="M272" s="288"/>
      <c r="N272" s="288"/>
      <c r="O272" s="288"/>
      <c r="P272" s="291"/>
      <c r="Q272" s="288"/>
      <c r="R272" s="265"/>
      <c r="S272" s="297"/>
      <c r="T272" s="297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8"/>
      <c r="F273" s="288"/>
      <c r="G273" s="288"/>
      <c r="H273" s="288"/>
      <c r="I273" s="288"/>
      <c r="J273" s="288"/>
      <c r="K273" s="288"/>
      <c r="L273" s="288"/>
      <c r="M273" s="288"/>
      <c r="N273" s="288"/>
      <c r="O273" s="288"/>
      <c r="P273" s="291"/>
      <c r="Q273" s="288"/>
      <c r="R273" s="265"/>
      <c r="S273" s="297"/>
      <c r="T273" s="297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8"/>
      <c r="F274" s="288"/>
      <c r="G274" s="288"/>
      <c r="H274" s="288"/>
      <c r="I274" s="288"/>
      <c r="J274" s="288"/>
      <c r="K274" s="288"/>
      <c r="L274" s="288"/>
      <c r="M274" s="288"/>
      <c r="N274" s="288"/>
      <c r="O274" s="288"/>
      <c r="P274" s="291"/>
      <c r="Q274" s="288"/>
      <c r="R274" s="265"/>
      <c r="S274" s="297"/>
      <c r="T274" s="297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8"/>
      <c r="F275" s="288"/>
      <c r="G275" s="288"/>
      <c r="H275" s="288"/>
      <c r="I275" s="288"/>
      <c r="J275" s="288"/>
      <c r="K275" s="288"/>
      <c r="L275" s="288"/>
      <c r="M275" s="288"/>
      <c r="N275" s="288"/>
      <c r="O275" s="288"/>
      <c r="P275" s="291"/>
      <c r="Q275" s="288"/>
      <c r="R275" s="265"/>
      <c r="S275" s="297"/>
      <c r="T275" s="297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8"/>
      <c r="F276" s="288"/>
      <c r="G276" s="288"/>
      <c r="H276" s="288"/>
      <c r="I276" s="288"/>
      <c r="J276" s="288"/>
      <c r="K276" s="288"/>
      <c r="L276" s="288"/>
      <c r="M276" s="288"/>
      <c r="N276" s="288"/>
      <c r="O276" s="288"/>
      <c r="P276" s="291"/>
      <c r="Q276" s="288"/>
      <c r="R276" s="265"/>
      <c r="S276" s="297"/>
      <c r="T276" s="297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8"/>
      <c r="F277" s="288"/>
      <c r="G277" s="288"/>
      <c r="H277" s="288"/>
      <c r="I277" s="288"/>
      <c r="J277" s="288"/>
      <c r="K277" s="288"/>
      <c r="L277" s="288"/>
      <c r="M277" s="288"/>
      <c r="N277" s="288"/>
      <c r="O277" s="288"/>
      <c r="P277" s="291"/>
      <c r="Q277" s="288"/>
      <c r="R277" s="265"/>
      <c r="S277" s="297"/>
      <c r="T277" s="297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8"/>
      <c r="F278" s="288"/>
      <c r="G278" s="288"/>
      <c r="H278" s="288"/>
      <c r="I278" s="288"/>
      <c r="J278" s="288"/>
      <c r="K278" s="288"/>
      <c r="L278" s="288"/>
      <c r="M278" s="288"/>
      <c r="N278" s="288"/>
      <c r="O278" s="288"/>
      <c r="P278" s="291"/>
      <c r="Q278" s="288"/>
      <c r="R278" s="265"/>
      <c r="S278" s="297"/>
      <c r="T278" s="297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8"/>
      <c r="F279" s="288"/>
      <c r="G279" s="288"/>
      <c r="H279" s="288"/>
      <c r="I279" s="288"/>
      <c r="J279" s="288"/>
      <c r="K279" s="288"/>
      <c r="L279" s="288"/>
      <c r="M279" s="288"/>
      <c r="N279" s="288"/>
      <c r="O279" s="288"/>
      <c r="P279" s="291"/>
      <c r="Q279" s="288"/>
      <c r="R279" s="265"/>
      <c r="S279" s="297"/>
      <c r="T279" s="297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8"/>
      <c r="F280" s="288"/>
      <c r="G280" s="288"/>
      <c r="H280" s="288"/>
      <c r="I280" s="288"/>
      <c r="J280" s="288"/>
      <c r="K280" s="288"/>
      <c r="L280" s="288"/>
      <c r="M280" s="288"/>
      <c r="N280" s="288"/>
      <c r="O280" s="288"/>
      <c r="P280" s="291"/>
      <c r="Q280" s="288"/>
      <c r="R280" s="265"/>
      <c r="S280" s="297"/>
      <c r="T280" s="297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8"/>
      <c r="F281" s="288"/>
      <c r="G281" s="288"/>
      <c r="H281" s="288"/>
      <c r="I281" s="288"/>
      <c r="J281" s="288"/>
      <c r="K281" s="288"/>
      <c r="L281" s="288"/>
      <c r="M281" s="288"/>
      <c r="N281" s="288"/>
      <c r="O281" s="288"/>
      <c r="P281" s="291"/>
      <c r="Q281" s="288"/>
      <c r="R281" s="265"/>
      <c r="S281" s="297"/>
      <c r="T281" s="297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8"/>
      <c r="F282" s="288"/>
      <c r="G282" s="288"/>
      <c r="H282" s="288"/>
      <c r="I282" s="288"/>
      <c r="J282" s="288"/>
      <c r="K282" s="288"/>
      <c r="L282" s="288"/>
      <c r="M282" s="288"/>
      <c r="N282" s="288"/>
      <c r="O282" s="288"/>
      <c r="P282" s="291"/>
      <c r="Q282" s="288"/>
      <c r="R282" s="265"/>
      <c r="S282" s="297"/>
      <c r="T282" s="297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8"/>
      <c r="F283" s="288"/>
      <c r="G283" s="288"/>
      <c r="H283" s="288"/>
      <c r="I283" s="288"/>
      <c r="J283" s="288"/>
      <c r="K283" s="288"/>
      <c r="L283" s="288"/>
      <c r="M283" s="288"/>
      <c r="N283" s="288"/>
      <c r="O283" s="288"/>
      <c r="P283" s="291"/>
      <c r="Q283" s="288"/>
      <c r="R283" s="265"/>
      <c r="S283" s="297"/>
      <c r="T283" s="297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8"/>
      <c r="F284" s="288"/>
      <c r="G284" s="288"/>
      <c r="H284" s="288"/>
      <c r="I284" s="288"/>
      <c r="J284" s="288"/>
      <c r="K284" s="288"/>
      <c r="L284" s="288"/>
      <c r="M284" s="288"/>
      <c r="N284" s="288"/>
      <c r="O284" s="288"/>
      <c r="P284" s="291"/>
      <c r="Q284" s="288"/>
      <c r="R284" s="265"/>
      <c r="S284" s="297"/>
      <c r="T284" s="297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8"/>
      <c r="F285" s="288"/>
      <c r="G285" s="288"/>
      <c r="H285" s="288"/>
      <c r="I285" s="288"/>
      <c r="J285" s="288"/>
      <c r="K285" s="288"/>
      <c r="L285" s="288"/>
      <c r="M285" s="288"/>
      <c r="N285" s="288"/>
      <c r="O285" s="288"/>
      <c r="P285" s="291"/>
      <c r="Q285" s="288"/>
      <c r="R285" s="265"/>
      <c r="S285" s="297"/>
      <c r="T285" s="297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8"/>
      <c r="F286" s="288"/>
      <c r="G286" s="288"/>
      <c r="H286" s="288"/>
      <c r="I286" s="288"/>
      <c r="J286" s="288"/>
      <c r="K286" s="288"/>
      <c r="L286" s="288"/>
      <c r="M286" s="288"/>
      <c r="N286" s="288"/>
      <c r="O286" s="288"/>
      <c r="P286" s="291"/>
      <c r="Q286" s="288"/>
      <c r="R286" s="265"/>
      <c r="S286" s="297"/>
      <c r="T286" s="297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8"/>
      <c r="F287" s="288"/>
      <c r="G287" s="288"/>
      <c r="H287" s="288"/>
      <c r="I287" s="288"/>
      <c r="J287" s="288"/>
      <c r="K287" s="288"/>
      <c r="L287" s="288"/>
      <c r="M287" s="288"/>
      <c r="N287" s="288"/>
      <c r="O287" s="288"/>
      <c r="P287" s="291"/>
      <c r="Q287" s="288"/>
      <c r="R287" s="265"/>
      <c r="S287" s="297"/>
      <c r="T287" s="297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8"/>
      <c r="F288" s="288"/>
      <c r="G288" s="288"/>
      <c r="H288" s="288"/>
      <c r="I288" s="288"/>
      <c r="J288" s="288"/>
      <c r="K288" s="288"/>
      <c r="L288" s="288"/>
      <c r="M288" s="288"/>
      <c r="N288" s="288"/>
      <c r="O288" s="288"/>
      <c r="P288" s="291"/>
      <c r="Q288" s="288"/>
      <c r="R288" s="265"/>
      <c r="S288" s="297"/>
      <c r="T288" s="297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8"/>
      <c r="F289" s="288"/>
      <c r="G289" s="288"/>
      <c r="H289" s="288"/>
      <c r="I289" s="288"/>
      <c r="J289" s="288"/>
      <c r="K289" s="288"/>
      <c r="L289" s="288"/>
      <c r="M289" s="288"/>
      <c r="N289" s="288"/>
      <c r="O289" s="288"/>
      <c r="P289" s="291"/>
      <c r="Q289" s="288"/>
      <c r="R289" s="265"/>
      <c r="S289" s="297"/>
      <c r="T289" s="297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8"/>
      <c r="F290" s="288"/>
      <c r="G290" s="288"/>
      <c r="H290" s="288"/>
      <c r="I290" s="288"/>
      <c r="J290" s="288"/>
      <c r="K290" s="288"/>
      <c r="L290" s="288"/>
      <c r="M290" s="288"/>
      <c r="N290" s="288"/>
      <c r="O290" s="288"/>
      <c r="P290" s="291"/>
      <c r="Q290" s="288"/>
      <c r="R290" s="265"/>
      <c r="S290" s="297"/>
      <c r="T290" s="297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8"/>
      <c r="F291" s="288"/>
      <c r="G291" s="288"/>
      <c r="H291" s="288"/>
      <c r="I291" s="288"/>
      <c r="J291" s="288"/>
      <c r="K291" s="288"/>
      <c r="L291" s="288"/>
      <c r="M291" s="288"/>
      <c r="N291" s="288"/>
      <c r="O291" s="288"/>
      <c r="P291" s="291"/>
      <c r="Q291" s="288"/>
      <c r="R291" s="265"/>
      <c r="S291" s="297"/>
      <c r="T291" s="297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8"/>
      <c r="F292" s="288"/>
      <c r="G292" s="288"/>
      <c r="H292" s="288"/>
      <c r="I292" s="288"/>
      <c r="J292" s="288"/>
      <c r="K292" s="288"/>
      <c r="L292" s="288"/>
      <c r="M292" s="288"/>
      <c r="N292" s="288"/>
      <c r="O292" s="288"/>
      <c r="P292" s="291"/>
      <c r="Q292" s="288"/>
      <c r="R292" s="265"/>
      <c r="S292" s="297"/>
      <c r="T292" s="297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8"/>
      <c r="F293" s="288"/>
      <c r="G293" s="288"/>
      <c r="H293" s="288"/>
      <c r="I293" s="288"/>
      <c r="J293" s="288"/>
      <c r="K293" s="288"/>
      <c r="L293" s="288"/>
      <c r="M293" s="288"/>
      <c r="N293" s="288"/>
      <c r="O293" s="288"/>
      <c r="P293" s="291"/>
      <c r="Q293" s="288"/>
      <c r="R293" s="265"/>
      <c r="S293" s="297"/>
      <c r="T293" s="297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8"/>
      <c r="F294" s="288"/>
      <c r="G294" s="288"/>
      <c r="H294" s="288"/>
      <c r="I294" s="288"/>
      <c r="J294" s="288"/>
      <c r="K294" s="288"/>
      <c r="L294" s="288"/>
      <c r="M294" s="288"/>
      <c r="N294" s="288"/>
      <c r="O294" s="288"/>
      <c r="P294" s="291"/>
      <c r="Q294" s="288"/>
      <c r="R294" s="265"/>
      <c r="S294" s="297"/>
      <c r="T294" s="297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8"/>
      <c r="F295" s="288"/>
      <c r="G295" s="288"/>
      <c r="H295" s="288"/>
      <c r="I295" s="288"/>
      <c r="J295" s="288"/>
      <c r="K295" s="288"/>
      <c r="L295" s="288"/>
      <c r="M295" s="288"/>
      <c r="N295" s="288"/>
      <c r="O295" s="288"/>
      <c r="P295" s="291"/>
      <c r="Q295" s="288"/>
      <c r="R295" s="265"/>
      <c r="S295" s="297"/>
      <c r="T295" s="297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8"/>
      <c r="F296" s="288"/>
      <c r="G296" s="288"/>
      <c r="H296" s="288"/>
      <c r="I296" s="288"/>
      <c r="J296" s="288"/>
      <c r="K296" s="288"/>
      <c r="L296" s="288"/>
      <c r="M296" s="288"/>
      <c r="N296" s="288"/>
      <c r="O296" s="288"/>
      <c r="P296" s="291"/>
      <c r="Q296" s="288"/>
      <c r="R296" s="265"/>
      <c r="S296" s="297"/>
      <c r="T296" s="297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8"/>
      <c r="F297" s="288"/>
      <c r="G297" s="288"/>
      <c r="H297" s="288"/>
      <c r="I297" s="288"/>
      <c r="J297" s="288"/>
      <c r="K297" s="288"/>
      <c r="L297" s="288"/>
      <c r="M297" s="288"/>
      <c r="N297" s="288"/>
      <c r="O297" s="288"/>
      <c r="P297" s="291"/>
      <c r="Q297" s="288"/>
      <c r="R297" s="265"/>
      <c r="S297" s="297"/>
      <c r="T297" s="297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8"/>
      <c r="F298" s="288"/>
      <c r="G298" s="288"/>
      <c r="H298" s="288"/>
      <c r="I298" s="288"/>
      <c r="J298" s="288"/>
      <c r="K298" s="288"/>
      <c r="L298" s="288"/>
      <c r="M298" s="288"/>
      <c r="N298" s="288"/>
      <c r="O298" s="288"/>
      <c r="P298" s="291"/>
      <c r="Q298" s="288"/>
      <c r="R298" s="265"/>
      <c r="S298" s="297"/>
      <c r="T298" s="297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8"/>
      <c r="F299" s="288"/>
      <c r="G299" s="288"/>
      <c r="H299" s="288"/>
      <c r="I299" s="288"/>
      <c r="J299" s="288"/>
      <c r="K299" s="288"/>
      <c r="L299" s="288"/>
      <c r="M299" s="288"/>
      <c r="N299" s="288"/>
      <c r="O299" s="288"/>
      <c r="P299" s="291"/>
      <c r="Q299" s="288"/>
      <c r="R299" s="265"/>
      <c r="S299" s="297"/>
      <c r="T299" s="297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8"/>
      <c r="F300" s="288"/>
      <c r="G300" s="288"/>
      <c r="H300" s="288"/>
      <c r="I300" s="288"/>
      <c r="J300" s="288"/>
      <c r="K300" s="288"/>
      <c r="L300" s="288"/>
      <c r="M300" s="288"/>
      <c r="N300" s="288"/>
      <c r="O300" s="288"/>
      <c r="P300" s="291"/>
      <c r="Q300" s="288"/>
      <c r="R300" s="265"/>
      <c r="S300" s="297"/>
      <c r="T300" s="297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8"/>
      <c r="F301" s="288"/>
      <c r="G301" s="288"/>
      <c r="H301" s="288"/>
      <c r="I301" s="288"/>
      <c r="J301" s="288"/>
      <c r="K301" s="288"/>
      <c r="L301" s="288"/>
      <c r="M301" s="288"/>
      <c r="N301" s="288"/>
      <c r="O301" s="288"/>
      <c r="P301" s="291"/>
      <c r="Q301" s="288"/>
      <c r="R301" s="265"/>
      <c r="S301" s="297"/>
      <c r="T301" s="297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8"/>
      <c r="F302" s="288"/>
      <c r="G302" s="288"/>
      <c r="H302" s="288"/>
      <c r="I302" s="288"/>
      <c r="J302" s="288"/>
      <c r="K302" s="288"/>
      <c r="L302" s="288"/>
      <c r="M302" s="288"/>
      <c r="N302" s="288"/>
      <c r="O302" s="288"/>
      <c r="P302" s="291"/>
      <c r="Q302" s="288"/>
      <c r="R302" s="265"/>
      <c r="S302" s="297"/>
      <c r="T302" s="297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8"/>
      <c r="F303" s="288"/>
      <c r="G303" s="288"/>
      <c r="H303" s="288"/>
      <c r="I303" s="288"/>
      <c r="J303" s="288"/>
      <c r="K303" s="288"/>
      <c r="L303" s="288"/>
      <c r="M303" s="288"/>
      <c r="N303" s="288"/>
      <c r="O303" s="288"/>
      <c r="P303" s="291"/>
      <c r="Q303" s="288"/>
      <c r="R303" s="265"/>
      <c r="S303" s="297"/>
      <c r="T303" s="297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8"/>
      <c r="F304" s="288"/>
      <c r="G304" s="288"/>
      <c r="H304" s="288"/>
      <c r="I304" s="288"/>
      <c r="J304" s="288"/>
      <c r="K304" s="288"/>
      <c r="L304" s="288"/>
      <c r="M304" s="288"/>
      <c r="N304" s="288"/>
      <c r="O304" s="288"/>
      <c r="P304" s="291"/>
      <c r="Q304" s="288"/>
      <c r="R304" s="265"/>
      <c r="S304" s="297"/>
      <c r="T304" s="297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8"/>
      <c r="F305" s="288"/>
      <c r="G305" s="288"/>
      <c r="H305" s="288"/>
      <c r="I305" s="288"/>
      <c r="J305" s="288"/>
      <c r="K305" s="288"/>
      <c r="L305" s="288"/>
      <c r="M305" s="288"/>
      <c r="N305" s="288"/>
      <c r="O305" s="288"/>
      <c r="P305" s="291"/>
      <c r="Q305" s="288"/>
      <c r="R305" s="265"/>
      <c r="S305" s="297"/>
      <c r="T305" s="297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8"/>
      <c r="F306" s="288"/>
      <c r="G306" s="288"/>
      <c r="H306" s="288"/>
      <c r="I306" s="288"/>
      <c r="J306" s="288"/>
      <c r="K306" s="288"/>
      <c r="L306" s="288"/>
      <c r="M306" s="288"/>
      <c r="N306" s="288"/>
      <c r="O306" s="288"/>
      <c r="P306" s="291"/>
      <c r="Q306" s="288"/>
      <c r="R306" s="265"/>
      <c r="S306" s="297"/>
      <c r="T306" s="297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8"/>
      <c r="F307" s="288"/>
      <c r="G307" s="288"/>
      <c r="H307" s="288"/>
      <c r="I307" s="288"/>
      <c r="J307" s="288"/>
      <c r="K307" s="288"/>
      <c r="L307" s="288"/>
      <c r="M307" s="288"/>
      <c r="N307" s="288"/>
      <c r="O307" s="288"/>
      <c r="P307" s="291"/>
      <c r="Q307" s="288"/>
      <c r="R307" s="265"/>
      <c r="S307" s="297"/>
      <c r="T307" s="297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8"/>
      <c r="F308" s="288"/>
      <c r="G308" s="288"/>
      <c r="H308" s="288"/>
      <c r="I308" s="288"/>
      <c r="J308" s="288"/>
      <c r="K308" s="288"/>
      <c r="L308" s="288"/>
      <c r="M308" s="288"/>
      <c r="N308" s="288"/>
      <c r="O308" s="288"/>
      <c r="P308" s="291"/>
      <c r="Q308" s="288"/>
      <c r="R308" s="265"/>
      <c r="S308" s="297"/>
      <c r="T308" s="297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8"/>
      <c r="F309" s="288"/>
      <c r="G309" s="288"/>
      <c r="H309" s="288"/>
      <c r="I309" s="288"/>
      <c r="J309" s="288"/>
      <c r="K309" s="288"/>
      <c r="L309" s="288"/>
      <c r="M309" s="288"/>
      <c r="N309" s="288"/>
      <c r="O309" s="288"/>
      <c r="P309" s="291"/>
      <c r="Q309" s="288"/>
      <c r="R309" s="265"/>
      <c r="S309" s="297"/>
      <c r="T309" s="297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8"/>
      <c r="F310" s="288"/>
      <c r="G310" s="288"/>
      <c r="H310" s="288"/>
      <c r="I310" s="288"/>
      <c r="J310" s="288"/>
      <c r="K310" s="288"/>
      <c r="L310" s="288"/>
      <c r="M310" s="288"/>
      <c r="N310" s="288"/>
      <c r="O310" s="288"/>
      <c r="P310" s="291"/>
      <c r="Q310" s="288"/>
      <c r="R310" s="265"/>
      <c r="S310" s="297"/>
      <c r="T310" s="297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8"/>
      <c r="F311" s="288"/>
      <c r="G311" s="288"/>
      <c r="H311" s="288"/>
      <c r="I311" s="288"/>
      <c r="J311" s="288"/>
      <c r="K311" s="288"/>
      <c r="L311" s="288"/>
      <c r="M311" s="288"/>
      <c r="N311" s="288"/>
      <c r="O311" s="288"/>
      <c r="P311" s="291"/>
      <c r="Q311" s="288"/>
      <c r="R311" s="265"/>
      <c r="S311" s="297"/>
      <c r="T311" s="297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8"/>
      <c r="F312" s="288"/>
      <c r="G312" s="288"/>
      <c r="H312" s="288"/>
      <c r="I312" s="288"/>
      <c r="J312" s="288"/>
      <c r="K312" s="288"/>
      <c r="L312" s="288"/>
      <c r="M312" s="288"/>
      <c r="N312" s="288"/>
      <c r="O312" s="288"/>
      <c r="P312" s="291"/>
      <c r="Q312" s="288"/>
      <c r="R312" s="265"/>
      <c r="S312" s="297"/>
      <c r="T312" s="297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8"/>
      <c r="F313" s="288"/>
      <c r="G313" s="288"/>
      <c r="H313" s="288"/>
      <c r="I313" s="288"/>
      <c r="J313" s="288"/>
      <c r="K313" s="288"/>
      <c r="L313" s="288"/>
      <c r="M313" s="288"/>
      <c r="N313" s="288"/>
      <c r="O313" s="288"/>
      <c r="P313" s="291"/>
      <c r="Q313" s="288"/>
      <c r="R313" s="265"/>
      <c r="S313" s="297"/>
      <c r="T313" s="297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8"/>
      <c r="F314" s="288"/>
      <c r="G314" s="288"/>
      <c r="H314" s="288"/>
      <c r="I314" s="288"/>
      <c r="J314" s="288"/>
      <c r="K314" s="288"/>
      <c r="L314" s="288"/>
      <c r="M314" s="288"/>
      <c r="N314" s="288"/>
      <c r="O314" s="288"/>
      <c r="P314" s="291"/>
      <c r="Q314" s="288"/>
      <c r="R314" s="265"/>
      <c r="S314" s="297"/>
      <c r="T314" s="297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8"/>
      <c r="F315" s="288"/>
      <c r="G315" s="288"/>
      <c r="H315" s="288"/>
      <c r="I315" s="288"/>
      <c r="J315" s="288"/>
      <c r="K315" s="288"/>
      <c r="L315" s="288"/>
      <c r="M315" s="288"/>
      <c r="N315" s="288"/>
      <c r="O315" s="288"/>
      <c r="P315" s="291"/>
      <c r="Q315" s="288"/>
      <c r="R315" s="265"/>
      <c r="S315" s="297"/>
      <c r="T315" s="297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8"/>
      <c r="F316" s="288"/>
      <c r="G316" s="288"/>
      <c r="H316" s="288"/>
      <c r="I316" s="288"/>
      <c r="J316" s="288"/>
      <c r="K316" s="288"/>
      <c r="L316" s="288"/>
      <c r="M316" s="288"/>
      <c r="N316" s="288"/>
      <c r="O316" s="288"/>
      <c r="P316" s="291"/>
      <c r="Q316" s="288"/>
      <c r="R316" s="265"/>
      <c r="S316" s="297"/>
      <c r="T316" s="297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8"/>
      <c r="F317" s="288"/>
      <c r="G317" s="288"/>
      <c r="H317" s="288"/>
      <c r="I317" s="288"/>
      <c r="J317" s="288"/>
      <c r="K317" s="288"/>
      <c r="L317" s="288"/>
      <c r="M317" s="288"/>
      <c r="N317" s="288"/>
      <c r="O317" s="288"/>
      <c r="P317" s="291"/>
      <c r="Q317" s="288"/>
      <c r="R317" s="265"/>
      <c r="S317" s="297"/>
      <c r="T317" s="297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8"/>
      <c r="F318" s="288"/>
      <c r="G318" s="288"/>
      <c r="H318" s="288"/>
      <c r="I318" s="288"/>
      <c r="J318" s="288"/>
      <c r="K318" s="288"/>
      <c r="L318" s="288"/>
      <c r="M318" s="288"/>
      <c r="N318" s="288"/>
      <c r="O318" s="288"/>
      <c r="P318" s="291"/>
      <c r="Q318" s="288"/>
      <c r="R318" s="265"/>
      <c r="S318" s="297"/>
      <c r="T318" s="297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8"/>
      <c r="F319" s="288"/>
      <c r="G319" s="288"/>
      <c r="H319" s="288"/>
      <c r="I319" s="288"/>
      <c r="J319" s="288"/>
      <c r="K319" s="288"/>
      <c r="L319" s="288"/>
      <c r="M319" s="288"/>
      <c r="N319" s="288"/>
      <c r="O319" s="288"/>
      <c r="P319" s="291"/>
      <c r="Q319" s="288"/>
      <c r="R319" s="265"/>
      <c r="S319" s="297"/>
      <c r="T319" s="297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8"/>
      <c r="F320" s="288"/>
      <c r="G320" s="288"/>
      <c r="H320" s="288"/>
      <c r="I320" s="288"/>
      <c r="J320" s="288"/>
      <c r="K320" s="288"/>
      <c r="L320" s="288"/>
      <c r="M320" s="288"/>
      <c r="N320" s="288"/>
      <c r="O320" s="288"/>
      <c r="P320" s="291"/>
      <c r="Q320" s="288"/>
      <c r="R320" s="265"/>
      <c r="S320" s="297"/>
      <c r="T320" s="297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8"/>
      <c r="F321" s="288"/>
      <c r="G321" s="288"/>
      <c r="H321" s="288"/>
      <c r="I321" s="288"/>
      <c r="J321" s="288"/>
      <c r="K321" s="288"/>
      <c r="L321" s="288"/>
      <c r="M321" s="288"/>
      <c r="N321" s="288"/>
      <c r="O321" s="288"/>
      <c r="P321" s="291"/>
      <c r="Q321" s="288"/>
      <c r="R321" s="265"/>
      <c r="S321" s="297"/>
      <c r="T321" s="297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8"/>
      <c r="F322" s="288"/>
      <c r="G322" s="288"/>
      <c r="H322" s="288"/>
      <c r="I322" s="288"/>
      <c r="J322" s="288"/>
      <c r="K322" s="288"/>
      <c r="L322" s="288"/>
      <c r="M322" s="288"/>
      <c r="N322" s="288"/>
      <c r="O322" s="288"/>
      <c r="P322" s="291"/>
      <c r="Q322" s="288"/>
      <c r="R322" s="265"/>
      <c r="S322" s="297"/>
      <c r="T322" s="297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8"/>
      <c r="F323" s="288"/>
      <c r="G323" s="288"/>
      <c r="H323" s="288"/>
      <c r="I323" s="288"/>
      <c r="J323" s="288"/>
      <c r="K323" s="288"/>
      <c r="L323" s="288"/>
      <c r="M323" s="288"/>
      <c r="N323" s="288"/>
      <c r="O323" s="288"/>
      <c r="P323" s="291"/>
      <c r="Q323" s="288"/>
      <c r="R323" s="265"/>
      <c r="S323" s="297"/>
      <c r="T323" s="297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8"/>
      <c r="F324" s="288"/>
      <c r="G324" s="288"/>
      <c r="H324" s="288"/>
      <c r="I324" s="288"/>
      <c r="J324" s="288"/>
      <c r="K324" s="288"/>
      <c r="L324" s="288"/>
      <c r="M324" s="288"/>
      <c r="N324" s="288"/>
      <c r="O324" s="288"/>
      <c r="P324" s="291"/>
      <c r="Q324" s="288"/>
      <c r="R324" s="265"/>
      <c r="S324" s="297"/>
      <c r="T324" s="297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8"/>
      <c r="F325" s="288"/>
      <c r="G325" s="288"/>
      <c r="H325" s="288"/>
      <c r="I325" s="288"/>
      <c r="J325" s="288"/>
      <c r="K325" s="288"/>
      <c r="L325" s="288"/>
      <c r="M325" s="288"/>
      <c r="N325" s="288"/>
      <c r="O325" s="288"/>
      <c r="P325" s="291"/>
      <c r="Q325" s="288"/>
      <c r="R325" s="265"/>
      <c r="S325" s="297"/>
      <c r="T325" s="297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8"/>
      <c r="F326" s="288"/>
      <c r="G326" s="288"/>
      <c r="H326" s="288"/>
      <c r="I326" s="288"/>
      <c r="J326" s="288"/>
      <c r="K326" s="288"/>
      <c r="L326" s="288"/>
      <c r="M326" s="288"/>
      <c r="N326" s="288"/>
      <c r="O326" s="288"/>
      <c r="P326" s="291"/>
      <c r="Q326" s="288"/>
      <c r="R326" s="265"/>
      <c r="S326" s="297"/>
      <c r="T326" s="297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8"/>
      <c r="F327" s="288"/>
      <c r="G327" s="288"/>
      <c r="H327" s="288"/>
      <c r="I327" s="288"/>
      <c r="J327" s="288"/>
      <c r="K327" s="288"/>
      <c r="L327" s="288"/>
      <c r="M327" s="288"/>
      <c r="N327" s="288"/>
      <c r="O327" s="288"/>
      <c r="P327" s="291"/>
      <c r="Q327" s="288"/>
      <c r="R327" s="265"/>
      <c r="S327" s="297"/>
      <c r="T327" s="297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8"/>
      <c r="F328" s="288"/>
      <c r="G328" s="288"/>
      <c r="H328" s="288"/>
      <c r="I328" s="288"/>
      <c r="J328" s="288"/>
      <c r="K328" s="288"/>
      <c r="L328" s="288"/>
      <c r="M328" s="288"/>
      <c r="N328" s="288"/>
      <c r="O328" s="288"/>
      <c r="P328" s="291"/>
      <c r="Q328" s="288"/>
      <c r="R328" s="265"/>
      <c r="S328" s="297"/>
      <c r="T328" s="297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8"/>
      <c r="F329" s="288"/>
      <c r="G329" s="288"/>
      <c r="H329" s="288"/>
      <c r="I329" s="288"/>
      <c r="J329" s="288"/>
      <c r="K329" s="288"/>
      <c r="L329" s="288"/>
      <c r="M329" s="288"/>
      <c r="N329" s="288"/>
      <c r="O329" s="288"/>
      <c r="P329" s="291"/>
      <c r="Q329" s="288"/>
      <c r="R329" s="265"/>
      <c r="S329" s="297"/>
      <c r="T329" s="297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8"/>
      <c r="F330" s="288"/>
      <c r="G330" s="288"/>
      <c r="H330" s="288"/>
      <c r="I330" s="288"/>
      <c r="J330" s="288"/>
      <c r="K330" s="288"/>
      <c r="L330" s="288"/>
      <c r="M330" s="288"/>
      <c r="N330" s="288"/>
      <c r="O330" s="288"/>
      <c r="P330" s="291"/>
      <c r="Q330" s="288"/>
      <c r="R330" s="265"/>
      <c r="S330" s="297"/>
      <c r="T330" s="297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8"/>
      <c r="F331" s="288"/>
      <c r="G331" s="288"/>
      <c r="H331" s="288"/>
      <c r="I331" s="288"/>
      <c r="J331" s="288"/>
      <c r="K331" s="288"/>
      <c r="L331" s="288"/>
      <c r="M331" s="288"/>
      <c r="N331" s="288"/>
      <c r="O331" s="288"/>
      <c r="P331" s="291"/>
      <c r="Q331" s="288"/>
      <c r="R331" s="265"/>
      <c r="S331" s="297"/>
      <c r="T331" s="297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8"/>
      <c r="F332" s="288"/>
      <c r="G332" s="288"/>
      <c r="H332" s="288"/>
      <c r="I332" s="288"/>
      <c r="J332" s="288"/>
      <c r="K332" s="288"/>
      <c r="L332" s="288"/>
      <c r="M332" s="288"/>
      <c r="N332" s="288"/>
      <c r="O332" s="288"/>
      <c r="P332" s="291"/>
      <c r="Q332" s="288"/>
      <c r="R332" s="265"/>
      <c r="S332" s="297"/>
      <c r="T332" s="297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8"/>
      <c r="F333" s="288"/>
      <c r="G333" s="288"/>
      <c r="H333" s="288"/>
      <c r="I333" s="288"/>
      <c r="J333" s="288"/>
      <c r="K333" s="288"/>
      <c r="L333" s="288"/>
      <c r="M333" s="288"/>
      <c r="N333" s="288"/>
      <c r="O333" s="288"/>
      <c r="P333" s="291"/>
      <c r="Q333" s="288"/>
      <c r="R333" s="265"/>
      <c r="S333" s="297"/>
      <c r="T333" s="297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8"/>
      <c r="F334" s="288"/>
      <c r="G334" s="288"/>
      <c r="H334" s="288"/>
      <c r="I334" s="288"/>
      <c r="J334" s="288"/>
      <c r="K334" s="288"/>
      <c r="L334" s="288"/>
      <c r="M334" s="288"/>
      <c r="N334" s="288"/>
      <c r="O334" s="288"/>
      <c r="P334" s="291"/>
      <c r="Q334" s="288"/>
      <c r="R334" s="265"/>
      <c r="S334" s="297"/>
      <c r="T334" s="297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8"/>
      <c r="F335" s="288"/>
      <c r="G335" s="288"/>
      <c r="H335" s="288"/>
      <c r="I335" s="288"/>
      <c r="J335" s="288"/>
      <c r="K335" s="288"/>
      <c r="L335" s="288"/>
      <c r="M335" s="288"/>
      <c r="N335" s="288"/>
      <c r="O335" s="288"/>
      <c r="P335" s="291"/>
      <c r="Q335" s="288"/>
      <c r="R335" s="265"/>
      <c r="S335" s="297"/>
      <c r="T335" s="297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8"/>
      <c r="F336" s="288"/>
      <c r="G336" s="288"/>
      <c r="H336" s="288"/>
      <c r="I336" s="288"/>
      <c r="J336" s="288"/>
      <c r="K336" s="288"/>
      <c r="L336" s="288"/>
      <c r="M336" s="288"/>
      <c r="N336" s="288"/>
      <c r="O336" s="288"/>
      <c r="P336" s="291"/>
      <c r="Q336" s="288"/>
      <c r="R336" s="265"/>
      <c r="S336" s="297"/>
      <c r="T336" s="297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8"/>
      <c r="F337" s="288"/>
      <c r="G337" s="288"/>
      <c r="H337" s="288"/>
      <c r="I337" s="288"/>
      <c r="J337" s="288"/>
      <c r="K337" s="288"/>
      <c r="L337" s="288"/>
      <c r="M337" s="288"/>
      <c r="N337" s="288"/>
      <c r="O337" s="288"/>
      <c r="P337" s="291"/>
      <c r="Q337" s="288"/>
      <c r="R337" s="265"/>
      <c r="S337" s="297"/>
      <c r="T337" s="297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8"/>
      <c r="F338" s="288"/>
      <c r="G338" s="288"/>
      <c r="H338" s="288"/>
      <c r="I338" s="288"/>
      <c r="J338" s="288"/>
      <c r="K338" s="288"/>
      <c r="L338" s="288"/>
      <c r="M338" s="288"/>
      <c r="N338" s="288"/>
      <c r="O338" s="288"/>
      <c r="P338" s="291"/>
      <c r="Q338" s="288"/>
      <c r="R338" s="265"/>
      <c r="S338" s="297"/>
      <c r="T338" s="297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8"/>
      <c r="F339" s="288"/>
      <c r="G339" s="288"/>
      <c r="H339" s="288"/>
      <c r="I339" s="288"/>
      <c r="J339" s="288"/>
      <c r="K339" s="288"/>
      <c r="L339" s="288"/>
      <c r="M339" s="288"/>
      <c r="N339" s="288"/>
      <c r="O339" s="288"/>
      <c r="P339" s="291"/>
      <c r="Q339" s="288"/>
      <c r="R339" s="265"/>
      <c r="S339" s="297"/>
      <c r="T339" s="297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8"/>
      <c r="F340" s="288"/>
      <c r="G340" s="288"/>
      <c r="H340" s="288"/>
      <c r="I340" s="288"/>
      <c r="J340" s="288"/>
      <c r="K340" s="288"/>
      <c r="L340" s="288"/>
      <c r="M340" s="288"/>
      <c r="N340" s="288"/>
      <c r="O340" s="288"/>
      <c r="P340" s="291"/>
      <c r="Q340" s="288"/>
      <c r="R340" s="265"/>
      <c r="S340" s="297"/>
      <c r="T340" s="297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8"/>
      <c r="F341" s="288"/>
      <c r="G341" s="288"/>
      <c r="H341" s="288"/>
      <c r="I341" s="288"/>
      <c r="J341" s="288"/>
      <c r="K341" s="288"/>
      <c r="L341" s="288"/>
      <c r="M341" s="288"/>
      <c r="N341" s="288"/>
      <c r="O341" s="288"/>
      <c r="P341" s="291"/>
      <c r="Q341" s="288"/>
      <c r="R341" s="265"/>
      <c r="S341" s="297"/>
      <c r="T341" s="297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8"/>
      <c r="F342" s="288"/>
      <c r="G342" s="288"/>
      <c r="H342" s="288"/>
      <c r="I342" s="288"/>
      <c r="J342" s="288"/>
      <c r="K342" s="288"/>
      <c r="L342" s="288"/>
      <c r="M342" s="288"/>
      <c r="N342" s="288"/>
      <c r="O342" s="288"/>
      <c r="P342" s="291"/>
      <c r="Q342" s="288"/>
      <c r="R342" s="265"/>
      <c r="S342" s="297"/>
      <c r="T342" s="297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8"/>
      <c r="F343" s="288"/>
      <c r="G343" s="288"/>
      <c r="H343" s="288"/>
      <c r="I343" s="288"/>
      <c r="J343" s="288"/>
      <c r="K343" s="288"/>
      <c r="L343" s="288"/>
      <c r="M343" s="288"/>
      <c r="N343" s="288"/>
      <c r="O343" s="288"/>
      <c r="P343" s="291"/>
      <c r="Q343" s="288"/>
      <c r="R343" s="265"/>
      <c r="S343" s="297"/>
      <c r="T343" s="297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8"/>
      <c r="F344" s="288"/>
      <c r="G344" s="288"/>
      <c r="H344" s="288"/>
      <c r="I344" s="288"/>
      <c r="J344" s="288"/>
      <c r="K344" s="288"/>
      <c r="L344" s="288"/>
      <c r="M344" s="288"/>
      <c r="N344" s="288"/>
      <c r="O344" s="288"/>
      <c r="P344" s="291"/>
      <c r="Q344" s="288"/>
      <c r="R344" s="265"/>
      <c r="S344" s="297"/>
      <c r="T344" s="297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8"/>
      <c r="F345" s="288"/>
      <c r="G345" s="288"/>
      <c r="H345" s="288"/>
      <c r="I345" s="288"/>
      <c r="J345" s="288"/>
      <c r="K345" s="288"/>
      <c r="L345" s="288"/>
      <c r="M345" s="288"/>
      <c r="N345" s="288"/>
      <c r="O345" s="288"/>
      <c r="P345" s="291"/>
      <c r="Q345" s="288"/>
      <c r="R345" s="265"/>
      <c r="S345" s="297"/>
      <c r="T345" s="297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8"/>
      <c r="F346" s="288"/>
      <c r="G346" s="288"/>
      <c r="H346" s="288"/>
      <c r="I346" s="288"/>
      <c r="J346" s="288"/>
      <c r="K346" s="288"/>
      <c r="L346" s="288"/>
      <c r="M346" s="288"/>
      <c r="N346" s="288"/>
      <c r="O346" s="288"/>
      <c r="P346" s="291"/>
      <c r="Q346" s="288"/>
      <c r="R346" s="265"/>
      <c r="S346" s="297"/>
      <c r="T346" s="297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8"/>
      <c r="F347" s="288"/>
      <c r="G347" s="288"/>
      <c r="H347" s="288"/>
      <c r="I347" s="288"/>
      <c r="J347" s="288"/>
      <c r="K347" s="288"/>
      <c r="L347" s="288"/>
      <c r="M347" s="288"/>
      <c r="N347" s="288"/>
      <c r="O347" s="288"/>
      <c r="P347" s="291"/>
      <c r="Q347" s="288"/>
      <c r="R347" s="265"/>
      <c r="S347" s="297"/>
      <c r="T347" s="297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8"/>
      <c r="F348" s="288"/>
      <c r="G348" s="288"/>
      <c r="H348" s="288"/>
      <c r="I348" s="288"/>
      <c r="J348" s="288"/>
      <c r="K348" s="288"/>
      <c r="L348" s="288"/>
      <c r="M348" s="288"/>
      <c r="N348" s="288"/>
      <c r="O348" s="288"/>
      <c r="P348" s="291"/>
      <c r="Q348" s="288"/>
      <c r="R348" s="265"/>
      <c r="S348" s="297"/>
      <c r="T348" s="297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8"/>
      <c r="F349" s="288"/>
      <c r="G349" s="288"/>
      <c r="H349" s="288"/>
      <c r="I349" s="288"/>
      <c r="J349" s="288"/>
      <c r="K349" s="288"/>
      <c r="L349" s="288"/>
      <c r="M349" s="288"/>
      <c r="N349" s="288"/>
      <c r="O349" s="288"/>
      <c r="P349" s="291"/>
      <c r="Q349" s="288"/>
      <c r="R349" s="265"/>
      <c r="S349" s="297"/>
      <c r="T349" s="297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8"/>
      <c r="F350" s="288"/>
      <c r="G350" s="288"/>
      <c r="H350" s="288"/>
      <c r="I350" s="288"/>
      <c r="J350" s="288"/>
      <c r="K350" s="288"/>
      <c r="L350" s="288"/>
      <c r="M350" s="288"/>
      <c r="N350" s="288"/>
      <c r="O350" s="288"/>
      <c r="P350" s="291"/>
      <c r="Q350" s="288"/>
      <c r="R350" s="265"/>
      <c r="S350" s="297"/>
      <c r="T350" s="297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8"/>
      <c r="F351" s="288"/>
      <c r="G351" s="288"/>
      <c r="H351" s="288"/>
      <c r="I351" s="288"/>
      <c r="J351" s="288"/>
      <c r="K351" s="288"/>
      <c r="L351" s="288"/>
      <c r="M351" s="288"/>
      <c r="N351" s="288"/>
      <c r="O351" s="288"/>
      <c r="P351" s="291"/>
      <c r="Q351" s="288"/>
      <c r="R351" s="265"/>
      <c r="S351" s="297"/>
      <c r="T351" s="297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8"/>
      <c r="F352" s="288"/>
      <c r="G352" s="288"/>
      <c r="H352" s="288"/>
      <c r="I352" s="288"/>
      <c r="J352" s="288"/>
      <c r="K352" s="288"/>
      <c r="L352" s="288"/>
      <c r="M352" s="288"/>
      <c r="N352" s="288"/>
      <c r="O352" s="288"/>
      <c r="P352" s="291"/>
      <c r="Q352" s="288"/>
      <c r="R352" s="265"/>
      <c r="S352" s="297"/>
      <c r="T352" s="297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8"/>
      <c r="F353" s="288"/>
      <c r="G353" s="288"/>
      <c r="H353" s="288"/>
      <c r="I353" s="288"/>
      <c r="J353" s="288"/>
      <c r="K353" s="288"/>
      <c r="L353" s="288"/>
      <c r="M353" s="288"/>
      <c r="N353" s="288"/>
      <c r="O353" s="288"/>
      <c r="P353" s="291"/>
      <c r="Q353" s="288"/>
      <c r="R353" s="265"/>
      <c r="S353" s="297"/>
      <c r="T353" s="297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8"/>
      <c r="F354" s="288"/>
      <c r="G354" s="288"/>
      <c r="H354" s="288"/>
      <c r="I354" s="288"/>
      <c r="J354" s="288"/>
      <c r="K354" s="288"/>
      <c r="L354" s="288"/>
      <c r="M354" s="288"/>
      <c r="N354" s="288"/>
      <c r="O354" s="288"/>
      <c r="P354" s="291"/>
      <c r="Q354" s="288"/>
      <c r="R354" s="265"/>
      <c r="S354" s="297"/>
      <c r="T354" s="297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8"/>
      <c r="F355" s="288"/>
      <c r="G355" s="288"/>
      <c r="H355" s="288"/>
      <c r="I355" s="288"/>
      <c r="J355" s="288"/>
      <c r="K355" s="288"/>
      <c r="L355" s="288"/>
      <c r="M355" s="288"/>
      <c r="N355" s="288"/>
      <c r="O355" s="288"/>
      <c r="P355" s="291"/>
      <c r="Q355" s="288"/>
      <c r="R355" s="265"/>
      <c r="S355" s="297"/>
      <c r="T355" s="297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8"/>
      <c r="F356" s="288"/>
      <c r="G356" s="288"/>
      <c r="H356" s="288"/>
      <c r="I356" s="288"/>
      <c r="J356" s="288"/>
      <c r="K356" s="288"/>
      <c r="L356" s="288"/>
      <c r="M356" s="288"/>
      <c r="N356" s="288"/>
      <c r="O356" s="288"/>
      <c r="P356" s="291"/>
      <c r="Q356" s="288"/>
      <c r="R356" s="265"/>
      <c r="S356" s="297"/>
      <c r="T356" s="297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8"/>
      <c r="F357" s="288"/>
      <c r="G357" s="288"/>
      <c r="H357" s="288"/>
      <c r="I357" s="288"/>
      <c r="J357" s="288"/>
      <c r="K357" s="288"/>
      <c r="L357" s="288"/>
      <c r="M357" s="288"/>
      <c r="N357" s="288"/>
      <c r="O357" s="288"/>
      <c r="P357" s="291"/>
      <c r="Q357" s="288"/>
      <c r="R357" s="265"/>
      <c r="S357" s="297"/>
      <c r="T357" s="297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8"/>
      <c r="F358" s="288"/>
      <c r="G358" s="288"/>
      <c r="H358" s="288"/>
      <c r="I358" s="288"/>
      <c r="J358" s="288"/>
      <c r="K358" s="288"/>
      <c r="L358" s="288"/>
      <c r="M358" s="288"/>
      <c r="N358" s="288"/>
      <c r="O358" s="288"/>
      <c r="P358" s="291"/>
      <c r="Q358" s="288"/>
      <c r="R358" s="265"/>
      <c r="S358" s="297"/>
      <c r="T358" s="297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8"/>
      <c r="F359" s="288"/>
      <c r="G359" s="288"/>
      <c r="H359" s="288"/>
      <c r="I359" s="288"/>
      <c r="J359" s="288"/>
      <c r="K359" s="288"/>
      <c r="L359" s="288"/>
      <c r="M359" s="288"/>
      <c r="N359" s="288"/>
      <c r="O359" s="288"/>
      <c r="P359" s="291"/>
      <c r="Q359" s="288"/>
      <c r="R359" s="265"/>
      <c r="S359" s="297"/>
      <c r="T359" s="297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8"/>
      <c r="F360" s="288"/>
      <c r="G360" s="288"/>
      <c r="H360" s="288"/>
      <c r="I360" s="288"/>
      <c r="J360" s="288"/>
      <c r="K360" s="288"/>
      <c r="L360" s="288"/>
      <c r="M360" s="288"/>
      <c r="N360" s="288"/>
      <c r="O360" s="288"/>
      <c r="P360" s="291"/>
      <c r="Q360" s="288"/>
      <c r="R360" s="265"/>
      <c r="S360" s="297"/>
      <c r="T360" s="297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8"/>
      <c r="F361" s="288"/>
      <c r="G361" s="288"/>
      <c r="H361" s="288"/>
      <c r="I361" s="288"/>
      <c r="J361" s="288"/>
      <c r="K361" s="288"/>
      <c r="L361" s="288"/>
      <c r="M361" s="288"/>
      <c r="N361" s="288"/>
      <c r="O361" s="288"/>
      <c r="P361" s="291"/>
      <c r="Q361" s="288"/>
      <c r="R361" s="265"/>
      <c r="S361" s="297"/>
      <c r="T361" s="297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8"/>
      <c r="F362" s="288"/>
      <c r="G362" s="288"/>
      <c r="H362" s="288"/>
      <c r="I362" s="288"/>
      <c r="J362" s="288"/>
      <c r="K362" s="288"/>
      <c r="L362" s="288"/>
      <c r="M362" s="288"/>
      <c r="N362" s="288"/>
      <c r="O362" s="288"/>
      <c r="P362" s="291"/>
      <c r="Q362" s="288"/>
      <c r="R362" s="265"/>
      <c r="S362" s="297"/>
      <c r="T362" s="297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8"/>
      <c r="F363" s="288"/>
      <c r="G363" s="288"/>
      <c r="H363" s="288"/>
      <c r="I363" s="288"/>
      <c r="J363" s="288"/>
      <c r="K363" s="288"/>
      <c r="L363" s="288"/>
      <c r="M363" s="288"/>
      <c r="N363" s="288"/>
      <c r="O363" s="288"/>
      <c r="P363" s="291"/>
      <c r="Q363" s="288"/>
      <c r="R363" s="265"/>
      <c r="S363" s="297"/>
      <c r="T363" s="297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8"/>
      <c r="F364" s="288"/>
      <c r="G364" s="288"/>
      <c r="H364" s="288"/>
      <c r="I364" s="288"/>
      <c r="J364" s="288"/>
      <c r="K364" s="288"/>
      <c r="L364" s="288"/>
      <c r="M364" s="288"/>
      <c r="N364" s="288"/>
      <c r="O364" s="288"/>
      <c r="P364" s="291"/>
      <c r="Q364" s="288"/>
      <c r="R364" s="265"/>
      <c r="S364" s="297"/>
      <c r="T364" s="297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8"/>
      <c r="F365" s="288"/>
      <c r="G365" s="288"/>
      <c r="H365" s="288"/>
      <c r="I365" s="288"/>
      <c r="J365" s="288"/>
      <c r="K365" s="288"/>
      <c r="L365" s="288"/>
      <c r="M365" s="288"/>
      <c r="N365" s="288"/>
      <c r="O365" s="288"/>
      <c r="P365" s="291"/>
      <c r="Q365" s="288"/>
      <c r="R365" s="265"/>
      <c r="S365" s="297"/>
      <c r="T365" s="297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8"/>
      <c r="F366" s="288"/>
      <c r="G366" s="288"/>
      <c r="H366" s="288"/>
      <c r="I366" s="288"/>
      <c r="J366" s="288"/>
      <c r="K366" s="288"/>
      <c r="L366" s="288"/>
      <c r="M366" s="288"/>
      <c r="N366" s="288"/>
      <c r="O366" s="288"/>
      <c r="P366" s="291"/>
      <c r="Q366" s="288"/>
      <c r="R366" s="265"/>
      <c r="S366" s="297"/>
      <c r="T366" s="297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8"/>
      <c r="F367" s="288"/>
      <c r="G367" s="288"/>
      <c r="H367" s="288"/>
      <c r="I367" s="288"/>
      <c r="J367" s="288"/>
      <c r="K367" s="288"/>
      <c r="L367" s="288"/>
      <c r="M367" s="288"/>
      <c r="N367" s="288"/>
      <c r="O367" s="288"/>
      <c r="P367" s="291"/>
      <c r="Q367" s="288"/>
      <c r="R367" s="265"/>
      <c r="S367" s="297"/>
      <c r="T367" s="297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8"/>
      <c r="F368" s="288"/>
      <c r="G368" s="288"/>
      <c r="H368" s="288"/>
      <c r="I368" s="288"/>
      <c r="J368" s="288"/>
      <c r="K368" s="288"/>
      <c r="L368" s="288"/>
      <c r="M368" s="288"/>
      <c r="N368" s="288"/>
      <c r="O368" s="288"/>
      <c r="P368" s="291"/>
      <c r="Q368" s="288"/>
      <c r="R368" s="265"/>
      <c r="S368" s="297"/>
      <c r="T368" s="297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8"/>
      <c r="F369" s="288"/>
      <c r="G369" s="288"/>
      <c r="H369" s="288"/>
      <c r="I369" s="288"/>
      <c r="J369" s="288"/>
      <c r="K369" s="288"/>
      <c r="L369" s="288"/>
      <c r="M369" s="288"/>
      <c r="N369" s="288"/>
      <c r="O369" s="288"/>
      <c r="P369" s="291"/>
      <c r="Q369" s="288"/>
      <c r="R369" s="265"/>
      <c r="S369" s="297"/>
      <c r="T369" s="297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8"/>
      <c r="F370" s="288"/>
      <c r="G370" s="288"/>
      <c r="H370" s="288"/>
      <c r="I370" s="288"/>
      <c r="J370" s="288"/>
      <c r="K370" s="288"/>
      <c r="L370" s="288"/>
      <c r="M370" s="288"/>
      <c r="N370" s="288"/>
      <c r="O370" s="288"/>
      <c r="P370" s="291"/>
      <c r="Q370" s="288"/>
      <c r="R370" s="265"/>
      <c r="S370" s="297"/>
      <c r="T370" s="297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8"/>
      <c r="F371" s="288"/>
      <c r="G371" s="288"/>
      <c r="H371" s="288"/>
      <c r="I371" s="288"/>
      <c r="J371" s="288"/>
      <c r="K371" s="288"/>
      <c r="L371" s="288"/>
      <c r="M371" s="288"/>
      <c r="N371" s="288"/>
      <c r="O371" s="288"/>
      <c r="P371" s="291"/>
      <c r="Q371" s="288"/>
      <c r="R371" s="265"/>
      <c r="S371" s="297"/>
      <c r="T371" s="297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8"/>
      <c r="F372" s="288"/>
      <c r="G372" s="288"/>
      <c r="H372" s="288"/>
      <c r="I372" s="288"/>
      <c r="J372" s="288"/>
      <c r="K372" s="288"/>
      <c r="L372" s="288"/>
      <c r="M372" s="288"/>
      <c r="N372" s="288"/>
      <c r="O372" s="288"/>
      <c r="P372" s="291"/>
      <c r="Q372" s="288"/>
      <c r="R372" s="265"/>
      <c r="S372" s="297"/>
      <c r="T372" s="297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8"/>
      <c r="F373" s="288"/>
      <c r="G373" s="288"/>
      <c r="H373" s="288"/>
      <c r="I373" s="288"/>
      <c r="J373" s="288"/>
      <c r="K373" s="288"/>
      <c r="L373" s="288"/>
      <c r="M373" s="288"/>
      <c r="N373" s="288"/>
      <c r="O373" s="288"/>
      <c r="P373" s="291"/>
      <c r="Q373" s="288"/>
      <c r="R373" s="265"/>
      <c r="S373" s="297"/>
      <c r="T373" s="297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8"/>
      <c r="F374" s="288"/>
      <c r="G374" s="288"/>
      <c r="H374" s="288"/>
      <c r="I374" s="288"/>
      <c r="J374" s="288"/>
      <c r="K374" s="288"/>
      <c r="L374" s="288"/>
      <c r="M374" s="288"/>
      <c r="N374" s="288"/>
      <c r="O374" s="288"/>
      <c r="P374" s="291"/>
      <c r="Q374" s="288"/>
      <c r="R374" s="265"/>
      <c r="S374" s="297"/>
      <c r="T374" s="297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8"/>
      <c r="F375" s="288"/>
      <c r="G375" s="288"/>
      <c r="H375" s="288"/>
      <c r="I375" s="288"/>
      <c r="J375" s="288"/>
      <c r="K375" s="288"/>
      <c r="L375" s="288"/>
      <c r="M375" s="288"/>
      <c r="N375" s="288"/>
      <c r="O375" s="288"/>
      <c r="P375" s="291"/>
      <c r="Q375" s="288"/>
      <c r="R375" s="265"/>
      <c r="S375" s="297"/>
      <c r="T375" s="297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8"/>
      <c r="F376" s="288"/>
      <c r="G376" s="288"/>
      <c r="H376" s="288"/>
      <c r="I376" s="288"/>
      <c r="J376" s="288"/>
      <c r="K376" s="288"/>
      <c r="L376" s="288"/>
      <c r="M376" s="288"/>
      <c r="N376" s="288"/>
      <c r="O376" s="288"/>
      <c r="P376" s="291"/>
      <c r="Q376" s="288"/>
      <c r="R376" s="265"/>
      <c r="S376" s="297"/>
      <c r="T376" s="297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8"/>
      <c r="F377" s="288"/>
      <c r="G377" s="288"/>
      <c r="H377" s="288"/>
      <c r="I377" s="288"/>
      <c r="J377" s="288"/>
      <c r="K377" s="288"/>
      <c r="L377" s="288"/>
      <c r="M377" s="288"/>
      <c r="N377" s="288"/>
      <c r="O377" s="288"/>
      <c r="P377" s="291"/>
      <c r="Q377" s="288"/>
      <c r="R377" s="265"/>
      <c r="S377" s="297"/>
      <c r="T377" s="297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8"/>
      <c r="F378" s="288"/>
      <c r="G378" s="288"/>
      <c r="H378" s="288"/>
      <c r="I378" s="288"/>
      <c r="J378" s="288"/>
      <c r="K378" s="288"/>
      <c r="L378" s="288"/>
      <c r="M378" s="288"/>
      <c r="N378" s="288"/>
      <c r="O378" s="288"/>
      <c r="P378" s="291"/>
      <c r="Q378" s="288"/>
      <c r="R378" s="265"/>
      <c r="S378" s="297"/>
      <c r="T378" s="297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8"/>
      <c r="F379" s="288"/>
      <c r="G379" s="288"/>
      <c r="H379" s="288"/>
      <c r="I379" s="288"/>
      <c r="J379" s="288"/>
      <c r="K379" s="288"/>
      <c r="L379" s="288"/>
      <c r="M379" s="288"/>
      <c r="N379" s="288"/>
      <c r="O379" s="288"/>
      <c r="P379" s="291"/>
      <c r="Q379" s="288"/>
      <c r="R379" s="265"/>
      <c r="S379" s="297"/>
      <c r="T379" s="297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8"/>
      <c r="F380" s="288"/>
      <c r="G380" s="288"/>
      <c r="H380" s="288"/>
      <c r="I380" s="288"/>
      <c r="J380" s="288"/>
      <c r="K380" s="288"/>
      <c r="L380" s="288"/>
      <c r="M380" s="288"/>
      <c r="N380" s="288"/>
      <c r="O380" s="288"/>
      <c r="P380" s="291"/>
      <c r="Q380" s="288"/>
      <c r="R380" s="265"/>
      <c r="S380" s="297"/>
      <c r="T380" s="297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8"/>
      <c r="F381" s="288"/>
      <c r="G381" s="288"/>
      <c r="H381" s="288"/>
      <c r="I381" s="288"/>
      <c r="J381" s="288"/>
      <c r="K381" s="288"/>
      <c r="L381" s="288"/>
      <c r="M381" s="288"/>
      <c r="N381" s="288"/>
      <c r="O381" s="288"/>
      <c r="P381" s="291"/>
      <c r="Q381" s="288"/>
      <c r="R381" s="265"/>
      <c r="S381" s="297"/>
      <c r="T381" s="297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8"/>
      <c r="F382" s="288"/>
      <c r="G382" s="288"/>
      <c r="H382" s="288"/>
      <c r="I382" s="288"/>
      <c r="J382" s="288"/>
      <c r="K382" s="288"/>
      <c r="L382" s="288"/>
      <c r="M382" s="288"/>
      <c r="N382" s="288"/>
      <c r="O382" s="288"/>
      <c r="P382" s="291"/>
      <c r="Q382" s="288"/>
      <c r="R382" s="265"/>
      <c r="S382" s="297"/>
      <c r="T382" s="297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8"/>
      <c r="F383" s="288"/>
      <c r="G383" s="288"/>
      <c r="H383" s="288"/>
      <c r="I383" s="288"/>
      <c r="J383" s="288"/>
      <c r="K383" s="288"/>
      <c r="L383" s="288"/>
      <c r="M383" s="288"/>
      <c r="N383" s="288"/>
      <c r="O383" s="288"/>
      <c r="P383" s="291"/>
      <c r="Q383" s="288"/>
      <c r="R383" s="265"/>
      <c r="S383" s="297"/>
      <c r="T383" s="297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8"/>
      <c r="F384" s="288"/>
      <c r="G384" s="288"/>
      <c r="H384" s="288"/>
      <c r="I384" s="288"/>
      <c r="J384" s="288"/>
      <c r="K384" s="288"/>
      <c r="L384" s="288"/>
      <c r="M384" s="288"/>
      <c r="N384" s="288"/>
      <c r="O384" s="288"/>
      <c r="P384" s="291"/>
      <c r="Q384" s="288"/>
      <c r="R384" s="265"/>
      <c r="S384" s="297"/>
      <c r="T384" s="297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8"/>
      <c r="F385" s="288"/>
      <c r="G385" s="288"/>
      <c r="H385" s="288"/>
      <c r="I385" s="288"/>
      <c r="J385" s="288"/>
      <c r="K385" s="288"/>
      <c r="L385" s="288"/>
      <c r="M385" s="288"/>
      <c r="N385" s="288"/>
      <c r="O385" s="288"/>
      <c r="P385" s="291"/>
      <c r="Q385" s="288"/>
      <c r="R385" s="265"/>
      <c r="S385" s="297"/>
      <c r="T385" s="297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8"/>
      <c r="F386" s="288"/>
      <c r="G386" s="288"/>
      <c r="H386" s="288"/>
      <c r="I386" s="288"/>
      <c r="J386" s="288"/>
      <c r="K386" s="288"/>
      <c r="L386" s="288"/>
      <c r="M386" s="288"/>
      <c r="N386" s="288"/>
      <c r="O386" s="288"/>
      <c r="P386" s="291"/>
      <c r="Q386" s="288"/>
      <c r="R386" s="265"/>
      <c r="S386" s="297"/>
      <c r="T386" s="297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8"/>
      <c r="F387" s="288"/>
      <c r="G387" s="288"/>
      <c r="H387" s="288"/>
      <c r="I387" s="288"/>
      <c r="J387" s="288"/>
      <c r="K387" s="288"/>
      <c r="L387" s="288"/>
      <c r="M387" s="288"/>
      <c r="N387" s="288"/>
      <c r="O387" s="288"/>
      <c r="P387" s="291"/>
      <c r="Q387" s="288"/>
      <c r="R387" s="265"/>
      <c r="S387" s="297"/>
      <c r="T387" s="297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8"/>
      <c r="F388" s="288"/>
      <c r="G388" s="288"/>
      <c r="H388" s="288"/>
      <c r="I388" s="288"/>
      <c r="J388" s="288"/>
      <c r="K388" s="288"/>
      <c r="L388" s="288"/>
      <c r="M388" s="288"/>
      <c r="N388" s="288"/>
      <c r="O388" s="288"/>
      <c r="P388" s="291"/>
      <c r="Q388" s="288"/>
      <c r="R388" s="265"/>
      <c r="S388" s="297"/>
      <c r="T388" s="297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8"/>
      <c r="F389" s="288"/>
      <c r="G389" s="288"/>
      <c r="H389" s="288"/>
      <c r="I389" s="288"/>
      <c r="J389" s="288"/>
      <c r="K389" s="288"/>
      <c r="L389" s="288"/>
      <c r="M389" s="288"/>
      <c r="N389" s="288"/>
      <c r="O389" s="288"/>
      <c r="P389" s="291"/>
      <c r="Q389" s="288"/>
      <c r="R389" s="265"/>
      <c r="S389" s="297"/>
      <c r="T389" s="297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8"/>
      <c r="F390" s="288"/>
      <c r="G390" s="288"/>
      <c r="H390" s="288"/>
      <c r="I390" s="288"/>
      <c r="J390" s="288"/>
      <c r="K390" s="288"/>
      <c r="L390" s="288"/>
      <c r="M390" s="288"/>
      <c r="N390" s="288"/>
      <c r="O390" s="288"/>
      <c r="P390" s="291"/>
      <c r="Q390" s="288"/>
      <c r="R390" s="265"/>
      <c r="S390" s="297"/>
      <c r="T390" s="297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8"/>
      <c r="F391" s="288"/>
      <c r="G391" s="288"/>
      <c r="H391" s="288"/>
      <c r="I391" s="288"/>
      <c r="J391" s="288"/>
      <c r="K391" s="288"/>
      <c r="L391" s="288"/>
      <c r="M391" s="288"/>
      <c r="N391" s="288"/>
      <c r="O391" s="288"/>
      <c r="P391" s="291"/>
      <c r="Q391" s="288"/>
      <c r="R391" s="265"/>
      <c r="S391" s="297"/>
      <c r="T391" s="297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8"/>
      <c r="F392" s="288"/>
      <c r="G392" s="288"/>
      <c r="H392" s="288"/>
      <c r="I392" s="288"/>
      <c r="J392" s="288"/>
      <c r="K392" s="288"/>
      <c r="L392" s="288"/>
      <c r="M392" s="288"/>
      <c r="N392" s="288"/>
      <c r="O392" s="288"/>
      <c r="P392" s="291"/>
      <c r="Q392" s="288"/>
      <c r="R392" s="265"/>
      <c r="S392" s="297"/>
      <c r="T392" s="297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8"/>
      <c r="F393" s="288"/>
      <c r="G393" s="288"/>
      <c r="H393" s="288"/>
      <c r="I393" s="288"/>
      <c r="J393" s="288"/>
      <c r="K393" s="288"/>
      <c r="L393" s="288"/>
      <c r="M393" s="288"/>
      <c r="N393" s="288"/>
      <c r="O393" s="288"/>
      <c r="P393" s="291"/>
      <c r="Q393" s="288"/>
      <c r="R393" s="265"/>
      <c r="S393" s="297"/>
      <c r="T393" s="297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8"/>
      <c r="F394" s="288"/>
      <c r="G394" s="288"/>
      <c r="H394" s="288"/>
      <c r="I394" s="288"/>
      <c r="J394" s="288"/>
      <c r="K394" s="288"/>
      <c r="L394" s="288"/>
      <c r="M394" s="288"/>
      <c r="N394" s="288"/>
      <c r="O394" s="288"/>
      <c r="P394" s="291"/>
      <c r="Q394" s="288"/>
      <c r="R394" s="265"/>
      <c r="S394" s="297"/>
      <c r="T394" s="297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8"/>
      <c r="F395" s="288"/>
      <c r="G395" s="288"/>
      <c r="H395" s="288"/>
      <c r="I395" s="288"/>
      <c r="J395" s="288"/>
      <c r="K395" s="288"/>
      <c r="L395" s="288"/>
      <c r="M395" s="288"/>
      <c r="N395" s="288"/>
      <c r="O395" s="288"/>
      <c r="P395" s="291"/>
      <c r="Q395" s="288"/>
      <c r="R395" s="265"/>
      <c r="S395" s="297"/>
      <c r="T395" s="297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8"/>
      <c r="F396" s="288"/>
      <c r="G396" s="288"/>
      <c r="H396" s="288"/>
      <c r="I396" s="288"/>
      <c r="J396" s="288"/>
      <c r="K396" s="288"/>
      <c r="L396" s="288"/>
      <c r="M396" s="288"/>
      <c r="N396" s="288"/>
      <c r="O396" s="288"/>
      <c r="P396" s="291"/>
      <c r="Q396" s="288"/>
      <c r="R396" s="265"/>
      <c r="S396" s="297"/>
      <c r="T396" s="297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8"/>
      <c r="F397" s="288"/>
      <c r="G397" s="288"/>
      <c r="H397" s="288"/>
      <c r="I397" s="288"/>
      <c r="J397" s="288"/>
      <c r="K397" s="288"/>
      <c r="L397" s="288"/>
      <c r="M397" s="288"/>
      <c r="N397" s="288"/>
      <c r="O397" s="288"/>
      <c r="P397" s="291"/>
      <c r="Q397" s="288"/>
      <c r="R397" s="265"/>
      <c r="S397" s="297"/>
      <c r="T397" s="297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8"/>
      <c r="F398" s="288"/>
      <c r="G398" s="288"/>
      <c r="H398" s="288"/>
      <c r="I398" s="288"/>
      <c r="J398" s="288"/>
      <c r="K398" s="288"/>
      <c r="L398" s="288"/>
      <c r="M398" s="288"/>
      <c r="N398" s="288"/>
      <c r="O398" s="288"/>
      <c r="P398" s="291"/>
      <c r="Q398" s="288"/>
      <c r="R398" s="265"/>
      <c r="S398" s="297"/>
      <c r="T398" s="297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8"/>
      <c r="F399" s="288"/>
      <c r="G399" s="288"/>
      <c r="H399" s="288"/>
      <c r="I399" s="288"/>
      <c r="J399" s="288"/>
      <c r="K399" s="288"/>
      <c r="L399" s="288"/>
      <c r="M399" s="288"/>
      <c r="N399" s="288"/>
      <c r="O399" s="288"/>
      <c r="P399" s="291"/>
      <c r="Q399" s="288"/>
      <c r="R399" s="265"/>
      <c r="S399" s="297"/>
      <c r="T399" s="297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8"/>
      <c r="F400" s="288"/>
      <c r="G400" s="288"/>
      <c r="H400" s="288"/>
      <c r="I400" s="288"/>
      <c r="J400" s="288"/>
      <c r="K400" s="288"/>
      <c r="L400" s="288"/>
      <c r="M400" s="288"/>
      <c r="N400" s="288"/>
      <c r="O400" s="288"/>
      <c r="P400" s="291"/>
      <c r="Q400" s="288"/>
      <c r="R400" s="265"/>
      <c r="S400" s="297"/>
      <c r="T400" s="297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8"/>
      <c r="F401" s="288"/>
      <c r="G401" s="288"/>
      <c r="H401" s="288"/>
      <c r="I401" s="288"/>
      <c r="J401" s="288"/>
      <c r="K401" s="288"/>
      <c r="L401" s="288"/>
      <c r="M401" s="288"/>
      <c r="N401" s="288"/>
      <c r="O401" s="288"/>
      <c r="P401" s="291"/>
      <c r="Q401" s="288"/>
      <c r="R401" s="265"/>
      <c r="S401" s="297"/>
      <c r="T401" s="297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8"/>
      <c r="F402" s="288"/>
      <c r="G402" s="288"/>
      <c r="H402" s="288"/>
      <c r="I402" s="288"/>
      <c r="J402" s="288"/>
      <c r="K402" s="288"/>
      <c r="L402" s="288"/>
      <c r="M402" s="288"/>
      <c r="N402" s="288"/>
      <c r="O402" s="288"/>
      <c r="P402" s="291"/>
      <c r="Q402" s="288"/>
      <c r="R402" s="265"/>
      <c r="S402" s="297"/>
      <c r="T402" s="297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8"/>
      <c r="F403" s="288"/>
      <c r="G403" s="288"/>
      <c r="H403" s="288"/>
      <c r="I403" s="288"/>
      <c r="J403" s="288"/>
      <c r="K403" s="288"/>
      <c r="L403" s="288"/>
      <c r="M403" s="288"/>
      <c r="N403" s="288"/>
      <c r="O403" s="288"/>
      <c r="P403" s="291"/>
      <c r="Q403" s="288"/>
      <c r="R403" s="265"/>
      <c r="S403" s="297"/>
      <c r="T403" s="297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8"/>
      <c r="F404" s="288"/>
      <c r="G404" s="288"/>
      <c r="H404" s="288"/>
      <c r="I404" s="288"/>
      <c r="J404" s="288"/>
      <c r="K404" s="288"/>
      <c r="L404" s="288"/>
      <c r="M404" s="288"/>
      <c r="N404" s="288"/>
      <c r="O404" s="288"/>
      <c r="P404" s="291"/>
      <c r="Q404" s="288"/>
      <c r="R404" s="265"/>
      <c r="S404" s="297"/>
      <c r="T404" s="297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8"/>
      <c r="F405" s="288"/>
      <c r="G405" s="288"/>
      <c r="H405" s="288"/>
      <c r="I405" s="288"/>
      <c r="J405" s="288"/>
      <c r="K405" s="288"/>
      <c r="L405" s="288"/>
      <c r="M405" s="288"/>
      <c r="N405" s="288"/>
      <c r="O405" s="288"/>
      <c r="P405" s="291"/>
      <c r="Q405" s="288"/>
      <c r="R405" s="265"/>
      <c r="S405" s="297"/>
      <c r="T405" s="297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8"/>
      <c r="F406" s="288"/>
      <c r="G406" s="288"/>
      <c r="H406" s="288"/>
      <c r="I406" s="288"/>
      <c r="J406" s="288"/>
      <c r="K406" s="288"/>
      <c r="L406" s="288"/>
      <c r="M406" s="288"/>
      <c r="N406" s="288"/>
      <c r="O406" s="288"/>
      <c r="P406" s="291"/>
      <c r="Q406" s="288"/>
      <c r="R406" s="265"/>
      <c r="S406" s="297"/>
      <c r="T406" s="297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8"/>
      <c r="F407" s="288"/>
      <c r="G407" s="288"/>
      <c r="H407" s="288"/>
      <c r="I407" s="288"/>
      <c r="J407" s="288"/>
      <c r="K407" s="288"/>
      <c r="L407" s="288"/>
      <c r="M407" s="288"/>
      <c r="N407" s="288"/>
      <c r="O407" s="288"/>
      <c r="P407" s="291"/>
      <c r="Q407" s="288"/>
      <c r="R407" s="265"/>
      <c r="S407" s="297"/>
      <c r="T407" s="297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8"/>
      <c r="F408" s="288"/>
      <c r="G408" s="288"/>
      <c r="H408" s="288"/>
      <c r="I408" s="288"/>
      <c r="J408" s="288"/>
      <c r="K408" s="288"/>
      <c r="L408" s="288"/>
      <c r="M408" s="288"/>
      <c r="N408" s="288"/>
      <c r="O408" s="288"/>
      <c r="P408" s="291"/>
      <c r="Q408" s="288"/>
      <c r="R408" s="265"/>
      <c r="S408" s="297"/>
      <c r="T408" s="297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8"/>
      <c r="F409" s="288"/>
      <c r="G409" s="288"/>
      <c r="H409" s="288"/>
      <c r="I409" s="288"/>
      <c r="J409" s="288"/>
      <c r="K409" s="288"/>
      <c r="L409" s="288"/>
      <c r="M409" s="288"/>
      <c r="N409" s="288"/>
      <c r="O409" s="288"/>
      <c r="P409" s="291"/>
      <c r="Q409" s="288"/>
      <c r="R409" s="265"/>
      <c r="S409" s="297"/>
      <c r="T409" s="297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8"/>
      <c r="F410" s="288"/>
      <c r="G410" s="288"/>
      <c r="H410" s="288"/>
      <c r="I410" s="288"/>
      <c r="J410" s="288"/>
      <c r="K410" s="288"/>
      <c r="L410" s="288"/>
      <c r="M410" s="288"/>
      <c r="N410" s="288"/>
      <c r="O410" s="288"/>
      <c r="P410" s="291"/>
      <c r="Q410" s="288"/>
      <c r="R410" s="265"/>
      <c r="S410" s="297"/>
      <c r="T410" s="297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8"/>
      <c r="F411" s="288"/>
      <c r="G411" s="288"/>
      <c r="H411" s="288"/>
      <c r="I411" s="288"/>
      <c r="J411" s="288"/>
      <c r="K411" s="288"/>
      <c r="L411" s="288"/>
      <c r="M411" s="288"/>
      <c r="N411" s="288"/>
      <c r="O411" s="288"/>
      <c r="P411" s="291"/>
      <c r="Q411" s="288"/>
      <c r="R411" s="265"/>
      <c r="S411" s="297"/>
      <c r="T411" s="297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8"/>
      <c r="F412" s="288"/>
      <c r="G412" s="288"/>
      <c r="H412" s="288"/>
      <c r="I412" s="288"/>
      <c r="J412" s="288"/>
      <c r="K412" s="288"/>
      <c r="L412" s="288"/>
      <c r="M412" s="288"/>
      <c r="N412" s="288"/>
      <c r="O412" s="288"/>
      <c r="P412" s="291"/>
      <c r="Q412" s="288"/>
      <c r="R412" s="265"/>
      <c r="S412" s="297"/>
      <c r="T412" s="297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8"/>
      <c r="F413" s="288"/>
      <c r="G413" s="288"/>
      <c r="H413" s="288"/>
      <c r="I413" s="288"/>
      <c r="J413" s="288"/>
      <c r="K413" s="288"/>
      <c r="L413" s="288"/>
      <c r="M413" s="288"/>
      <c r="N413" s="288"/>
      <c r="O413" s="288"/>
      <c r="P413" s="291"/>
      <c r="Q413" s="288"/>
      <c r="R413" s="265"/>
      <c r="S413" s="297"/>
      <c r="T413" s="297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8"/>
      <c r="F414" s="288"/>
      <c r="G414" s="288"/>
      <c r="H414" s="288"/>
      <c r="I414" s="288"/>
      <c r="J414" s="288"/>
      <c r="K414" s="288"/>
      <c r="L414" s="288"/>
      <c r="M414" s="288"/>
      <c r="N414" s="288"/>
      <c r="O414" s="288"/>
      <c r="P414" s="291"/>
      <c r="Q414" s="288"/>
      <c r="R414" s="265"/>
      <c r="S414" s="297"/>
      <c r="T414" s="297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8"/>
      <c r="F415" s="288"/>
      <c r="G415" s="288"/>
      <c r="H415" s="288"/>
      <c r="I415" s="288"/>
      <c r="J415" s="288"/>
      <c r="K415" s="288"/>
      <c r="L415" s="288"/>
      <c r="M415" s="288"/>
      <c r="N415" s="288"/>
      <c r="O415" s="288"/>
      <c r="P415" s="291"/>
      <c r="Q415" s="288"/>
      <c r="R415" s="265"/>
      <c r="S415" s="297"/>
      <c r="T415" s="297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8"/>
      <c r="F416" s="288"/>
      <c r="G416" s="288"/>
      <c r="H416" s="288"/>
      <c r="I416" s="288"/>
      <c r="J416" s="288"/>
      <c r="K416" s="288"/>
      <c r="L416" s="288"/>
      <c r="M416" s="288"/>
      <c r="N416" s="288"/>
      <c r="O416" s="288"/>
      <c r="P416" s="291"/>
      <c r="Q416" s="288"/>
      <c r="R416" s="265"/>
      <c r="S416" s="297"/>
      <c r="T416" s="297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8"/>
      <c r="F417" s="288"/>
      <c r="G417" s="288"/>
      <c r="H417" s="288"/>
      <c r="I417" s="288"/>
      <c r="J417" s="288"/>
      <c r="K417" s="288"/>
      <c r="L417" s="288"/>
      <c r="M417" s="288"/>
      <c r="N417" s="288"/>
      <c r="O417" s="288"/>
      <c r="P417" s="291"/>
      <c r="Q417" s="288"/>
      <c r="R417" s="265"/>
      <c r="S417" s="297"/>
      <c r="T417" s="297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8"/>
      <c r="F418" s="288"/>
      <c r="G418" s="288"/>
      <c r="H418" s="288"/>
      <c r="I418" s="288"/>
      <c r="J418" s="288"/>
      <c r="K418" s="288"/>
      <c r="L418" s="288"/>
      <c r="M418" s="288"/>
      <c r="N418" s="288"/>
      <c r="O418" s="288"/>
      <c r="P418" s="291"/>
      <c r="Q418" s="288"/>
      <c r="R418" s="265"/>
      <c r="S418" s="297"/>
      <c r="T418" s="297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8"/>
      <c r="F419" s="288"/>
      <c r="G419" s="288"/>
      <c r="H419" s="288"/>
      <c r="I419" s="288"/>
      <c r="J419" s="288"/>
      <c r="K419" s="288"/>
      <c r="L419" s="288"/>
      <c r="M419" s="288"/>
      <c r="N419" s="288"/>
      <c r="O419" s="288"/>
      <c r="P419" s="291"/>
      <c r="Q419" s="288"/>
      <c r="R419" s="265"/>
      <c r="S419" s="297"/>
      <c r="T419" s="297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8"/>
      <c r="F420" s="288"/>
      <c r="G420" s="288"/>
      <c r="H420" s="288"/>
      <c r="I420" s="288"/>
      <c r="J420" s="288"/>
      <c r="K420" s="288"/>
      <c r="L420" s="288"/>
      <c r="M420" s="288"/>
      <c r="N420" s="288"/>
      <c r="O420" s="288"/>
      <c r="P420" s="291"/>
      <c r="Q420" s="288"/>
      <c r="R420" s="265"/>
      <c r="S420" s="297"/>
      <c r="T420" s="297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8"/>
      <c r="F421" s="288"/>
      <c r="G421" s="288"/>
      <c r="H421" s="288"/>
      <c r="I421" s="288"/>
      <c r="J421" s="288"/>
      <c r="K421" s="288"/>
      <c r="L421" s="288"/>
      <c r="M421" s="288"/>
      <c r="N421" s="288"/>
      <c r="O421" s="288"/>
      <c r="P421" s="291"/>
      <c r="Q421" s="288"/>
      <c r="R421" s="265"/>
      <c r="S421" s="297"/>
      <c r="T421" s="297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8"/>
      <c r="F422" s="288"/>
      <c r="G422" s="288"/>
      <c r="H422" s="288"/>
      <c r="I422" s="288"/>
      <c r="J422" s="288"/>
      <c r="K422" s="288"/>
      <c r="L422" s="288"/>
      <c r="M422" s="288"/>
      <c r="N422" s="288"/>
      <c r="O422" s="288"/>
      <c r="P422" s="291"/>
      <c r="Q422" s="288"/>
      <c r="R422" s="265"/>
      <c r="S422" s="297"/>
      <c r="T422" s="297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8"/>
      <c r="F423" s="288"/>
      <c r="G423" s="288"/>
      <c r="H423" s="288"/>
      <c r="I423" s="288"/>
      <c r="J423" s="288"/>
      <c r="K423" s="288"/>
      <c r="L423" s="288"/>
      <c r="M423" s="288"/>
      <c r="N423" s="288"/>
      <c r="O423" s="288"/>
      <c r="P423" s="291"/>
      <c r="Q423" s="288"/>
      <c r="R423" s="265"/>
      <c r="S423" s="297"/>
      <c r="T423" s="297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8"/>
      <c r="F424" s="288"/>
      <c r="G424" s="288"/>
      <c r="H424" s="288"/>
      <c r="I424" s="288"/>
      <c r="J424" s="288"/>
      <c r="K424" s="288"/>
      <c r="L424" s="288"/>
      <c r="M424" s="288"/>
      <c r="N424" s="288"/>
      <c r="O424" s="288"/>
      <c r="P424" s="291"/>
      <c r="Q424" s="288"/>
      <c r="R424" s="265"/>
      <c r="S424" s="297"/>
      <c r="T424" s="297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8"/>
      <c r="F425" s="288"/>
      <c r="G425" s="288"/>
      <c r="H425" s="288"/>
      <c r="I425" s="288"/>
      <c r="J425" s="288"/>
      <c r="K425" s="288"/>
      <c r="L425" s="288"/>
      <c r="M425" s="288"/>
      <c r="N425" s="288"/>
      <c r="O425" s="288"/>
      <c r="P425" s="291"/>
      <c r="Q425" s="288"/>
      <c r="R425" s="265"/>
      <c r="S425" s="297"/>
      <c r="T425" s="297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8"/>
      <c r="F426" s="288"/>
      <c r="G426" s="288"/>
      <c r="H426" s="288"/>
      <c r="I426" s="288"/>
      <c r="J426" s="288"/>
      <c r="K426" s="288"/>
      <c r="L426" s="288"/>
      <c r="M426" s="288"/>
      <c r="N426" s="288"/>
      <c r="O426" s="288"/>
      <c r="P426" s="291"/>
      <c r="Q426" s="288"/>
      <c r="R426" s="265"/>
      <c r="S426" s="297"/>
      <c r="T426" s="297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8"/>
      <c r="F427" s="288"/>
      <c r="G427" s="288"/>
      <c r="H427" s="288"/>
      <c r="I427" s="288"/>
      <c r="J427" s="288"/>
      <c r="K427" s="288"/>
      <c r="L427" s="288"/>
      <c r="M427" s="288"/>
      <c r="N427" s="288"/>
      <c r="O427" s="288"/>
      <c r="P427" s="291"/>
      <c r="Q427" s="288"/>
      <c r="R427" s="265"/>
      <c r="S427" s="297"/>
      <c r="T427" s="297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8"/>
      <c r="F428" s="288"/>
      <c r="G428" s="288"/>
      <c r="H428" s="288"/>
      <c r="I428" s="288"/>
      <c r="J428" s="288"/>
      <c r="K428" s="288"/>
      <c r="L428" s="288"/>
      <c r="M428" s="288"/>
      <c r="N428" s="288"/>
      <c r="O428" s="288"/>
      <c r="P428" s="291"/>
      <c r="Q428" s="288"/>
      <c r="R428" s="265"/>
      <c r="S428" s="297"/>
      <c r="T428" s="297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8"/>
      <c r="F429" s="288"/>
      <c r="G429" s="288"/>
      <c r="H429" s="288"/>
      <c r="I429" s="288"/>
      <c r="J429" s="288"/>
      <c r="K429" s="288"/>
      <c r="L429" s="288"/>
      <c r="M429" s="288"/>
      <c r="N429" s="288"/>
      <c r="O429" s="288"/>
      <c r="P429" s="291"/>
      <c r="Q429" s="288"/>
      <c r="R429" s="265"/>
      <c r="S429" s="297"/>
      <c r="T429" s="297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8"/>
      <c r="F430" s="288"/>
      <c r="G430" s="288"/>
      <c r="H430" s="288"/>
      <c r="I430" s="288"/>
      <c r="J430" s="288"/>
      <c r="K430" s="288"/>
      <c r="L430" s="288"/>
      <c r="M430" s="288"/>
      <c r="N430" s="288"/>
      <c r="O430" s="288"/>
      <c r="P430" s="291"/>
      <c r="Q430" s="288"/>
      <c r="R430" s="265"/>
      <c r="S430" s="297"/>
      <c r="T430" s="297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8"/>
      <c r="F431" s="288"/>
      <c r="G431" s="288"/>
      <c r="H431" s="288"/>
      <c r="I431" s="288"/>
      <c r="J431" s="288"/>
      <c r="K431" s="288"/>
      <c r="L431" s="288"/>
      <c r="M431" s="288"/>
      <c r="N431" s="288"/>
      <c r="O431" s="288"/>
      <c r="P431" s="291"/>
      <c r="Q431" s="288"/>
      <c r="R431" s="265"/>
      <c r="S431" s="297"/>
      <c r="T431" s="297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8"/>
      <c r="F432" s="288"/>
      <c r="G432" s="288"/>
      <c r="H432" s="288"/>
      <c r="I432" s="288"/>
      <c r="J432" s="288"/>
      <c r="K432" s="288"/>
      <c r="L432" s="288"/>
      <c r="M432" s="288"/>
      <c r="N432" s="288"/>
      <c r="O432" s="288"/>
      <c r="P432" s="291"/>
      <c r="Q432" s="288"/>
      <c r="R432" s="265"/>
      <c r="S432" s="297"/>
      <c r="T432" s="297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8"/>
      <c r="F433" s="288"/>
      <c r="G433" s="288"/>
      <c r="H433" s="288"/>
      <c r="I433" s="288"/>
      <c r="J433" s="288"/>
      <c r="K433" s="288"/>
      <c r="L433" s="288"/>
      <c r="M433" s="288"/>
      <c r="N433" s="288"/>
      <c r="O433" s="288"/>
      <c r="P433" s="291"/>
      <c r="Q433" s="288"/>
      <c r="R433" s="265"/>
      <c r="S433" s="297"/>
      <c r="T433" s="297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8"/>
      <c r="F434" s="288"/>
      <c r="G434" s="288"/>
      <c r="H434" s="288"/>
      <c r="I434" s="288"/>
      <c r="J434" s="288"/>
      <c r="K434" s="288"/>
      <c r="L434" s="288"/>
      <c r="M434" s="288"/>
      <c r="N434" s="288"/>
      <c r="O434" s="288"/>
      <c r="P434" s="291"/>
      <c r="Q434" s="288"/>
      <c r="R434" s="265"/>
      <c r="S434" s="297"/>
      <c r="T434" s="297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8"/>
      <c r="F435" s="288"/>
      <c r="G435" s="288"/>
      <c r="H435" s="288"/>
      <c r="I435" s="288"/>
      <c r="J435" s="288"/>
      <c r="K435" s="288"/>
      <c r="L435" s="288"/>
      <c r="M435" s="288"/>
      <c r="N435" s="288"/>
      <c r="O435" s="288"/>
      <c r="P435" s="291"/>
      <c r="Q435" s="288"/>
      <c r="R435" s="265"/>
      <c r="S435" s="297"/>
      <c r="T435" s="297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8"/>
      <c r="F436" s="288"/>
      <c r="G436" s="288"/>
      <c r="H436" s="288"/>
      <c r="I436" s="288"/>
      <c r="J436" s="288"/>
      <c r="K436" s="288"/>
      <c r="L436" s="288"/>
      <c r="M436" s="288"/>
      <c r="N436" s="288"/>
      <c r="O436" s="288"/>
      <c r="P436" s="291"/>
      <c r="Q436" s="288"/>
      <c r="R436" s="265"/>
      <c r="S436" s="297"/>
      <c r="T436" s="297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8"/>
      <c r="F437" s="288"/>
      <c r="G437" s="288"/>
      <c r="H437" s="288"/>
      <c r="I437" s="288"/>
      <c r="J437" s="288"/>
      <c r="K437" s="288"/>
      <c r="L437" s="288"/>
      <c r="M437" s="288"/>
      <c r="N437" s="288"/>
      <c r="O437" s="288"/>
      <c r="P437" s="291"/>
      <c r="Q437" s="288"/>
      <c r="R437" s="265"/>
      <c r="S437" s="297"/>
      <c r="T437" s="297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8"/>
      <c r="F438" s="288"/>
      <c r="G438" s="288"/>
      <c r="H438" s="288"/>
      <c r="I438" s="288"/>
      <c r="J438" s="288"/>
      <c r="K438" s="288"/>
      <c r="L438" s="288"/>
      <c r="M438" s="288"/>
      <c r="N438" s="288"/>
      <c r="O438" s="288"/>
      <c r="P438" s="291"/>
      <c r="Q438" s="288"/>
      <c r="R438" s="265"/>
      <c r="S438" s="297"/>
      <c r="T438" s="297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8"/>
      <c r="F439" s="288"/>
      <c r="G439" s="288"/>
      <c r="H439" s="288"/>
      <c r="I439" s="288"/>
      <c r="J439" s="288"/>
      <c r="K439" s="288"/>
      <c r="L439" s="288"/>
      <c r="M439" s="288"/>
      <c r="N439" s="288"/>
      <c r="O439" s="288"/>
      <c r="P439" s="291"/>
      <c r="Q439" s="288"/>
      <c r="R439" s="265"/>
      <c r="S439" s="297"/>
      <c r="T439" s="297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8"/>
      <c r="F440" s="288"/>
      <c r="G440" s="288"/>
      <c r="H440" s="288"/>
      <c r="I440" s="288"/>
      <c r="J440" s="288"/>
      <c r="K440" s="288"/>
      <c r="L440" s="288"/>
      <c r="M440" s="288"/>
      <c r="N440" s="288"/>
      <c r="O440" s="288"/>
      <c r="P440" s="291"/>
      <c r="Q440" s="288"/>
      <c r="R440" s="265"/>
      <c r="S440" s="297"/>
      <c r="T440" s="297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8"/>
      <c r="F441" s="288"/>
      <c r="G441" s="288"/>
      <c r="H441" s="288"/>
      <c r="I441" s="288"/>
      <c r="J441" s="288"/>
      <c r="K441" s="288"/>
      <c r="L441" s="288"/>
      <c r="M441" s="288"/>
      <c r="N441" s="288"/>
      <c r="O441" s="288"/>
      <c r="P441" s="291"/>
      <c r="Q441" s="288"/>
      <c r="R441" s="265"/>
      <c r="S441" s="297"/>
      <c r="T441" s="297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8"/>
      <c r="F442" s="288"/>
      <c r="G442" s="288"/>
      <c r="H442" s="288"/>
      <c r="I442" s="288"/>
      <c r="J442" s="288"/>
      <c r="K442" s="288"/>
      <c r="L442" s="288"/>
      <c r="M442" s="288"/>
      <c r="N442" s="288"/>
      <c r="O442" s="288"/>
      <c r="P442" s="291"/>
      <c r="Q442" s="288"/>
      <c r="R442" s="265"/>
      <c r="S442" s="297"/>
      <c r="T442" s="297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8"/>
      <c r="F443" s="288"/>
      <c r="G443" s="288"/>
      <c r="H443" s="288"/>
      <c r="I443" s="288"/>
      <c r="J443" s="288"/>
      <c r="K443" s="288"/>
      <c r="L443" s="288"/>
      <c r="M443" s="288"/>
      <c r="N443" s="288"/>
      <c r="O443" s="288"/>
      <c r="P443" s="291"/>
      <c r="Q443" s="288"/>
      <c r="R443" s="265"/>
      <c r="S443" s="297"/>
      <c r="T443" s="297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8"/>
      <c r="F444" s="288"/>
      <c r="G444" s="288"/>
      <c r="H444" s="288"/>
      <c r="I444" s="288"/>
      <c r="J444" s="288"/>
      <c r="K444" s="288"/>
      <c r="L444" s="288"/>
      <c r="M444" s="288"/>
      <c r="N444" s="288"/>
      <c r="O444" s="288"/>
      <c r="P444" s="291"/>
      <c r="Q444" s="288"/>
      <c r="R444" s="265"/>
      <c r="S444" s="297"/>
      <c r="T444" s="297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8"/>
      <c r="F445" s="288"/>
      <c r="G445" s="288"/>
      <c r="H445" s="288"/>
      <c r="I445" s="288"/>
      <c r="J445" s="288"/>
      <c r="K445" s="288"/>
      <c r="L445" s="288"/>
      <c r="M445" s="288"/>
      <c r="N445" s="288"/>
      <c r="O445" s="288"/>
      <c r="P445" s="291"/>
      <c r="Q445" s="288"/>
      <c r="R445" s="265"/>
      <c r="S445" s="297"/>
      <c r="T445" s="297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8"/>
      <c r="F446" s="288"/>
      <c r="G446" s="288"/>
      <c r="H446" s="288"/>
      <c r="I446" s="288"/>
      <c r="J446" s="288"/>
      <c r="K446" s="288"/>
      <c r="L446" s="288"/>
      <c r="M446" s="288"/>
      <c r="N446" s="288"/>
      <c r="O446" s="288"/>
      <c r="P446" s="291"/>
      <c r="Q446" s="288"/>
      <c r="R446" s="265"/>
      <c r="S446" s="297"/>
      <c r="T446" s="297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8"/>
      <c r="F447" s="288"/>
      <c r="G447" s="288"/>
      <c r="H447" s="288"/>
      <c r="I447" s="288"/>
      <c r="J447" s="288"/>
      <c r="K447" s="288"/>
      <c r="L447" s="288"/>
      <c r="M447" s="288"/>
      <c r="N447" s="288"/>
      <c r="O447" s="288"/>
      <c r="P447" s="291"/>
      <c r="Q447" s="288"/>
      <c r="R447" s="265"/>
      <c r="S447" s="297"/>
      <c r="T447" s="297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8"/>
      <c r="F448" s="288"/>
      <c r="G448" s="288"/>
      <c r="H448" s="288"/>
      <c r="I448" s="288"/>
      <c r="J448" s="288"/>
      <c r="K448" s="288"/>
      <c r="L448" s="288"/>
      <c r="M448" s="288"/>
      <c r="N448" s="288"/>
      <c r="O448" s="288"/>
      <c r="P448" s="291"/>
      <c r="Q448" s="288"/>
      <c r="R448" s="265"/>
      <c r="S448" s="297"/>
      <c r="T448" s="297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8"/>
      <c r="F449" s="288"/>
      <c r="G449" s="288"/>
      <c r="H449" s="288"/>
      <c r="I449" s="288"/>
      <c r="J449" s="288"/>
      <c r="K449" s="288"/>
      <c r="L449" s="288"/>
      <c r="M449" s="288"/>
      <c r="N449" s="288"/>
      <c r="O449" s="288"/>
      <c r="P449" s="291"/>
      <c r="Q449" s="288"/>
      <c r="R449" s="265"/>
      <c r="S449" s="297"/>
      <c r="T449" s="297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8"/>
      <c r="F450" s="288"/>
      <c r="G450" s="288"/>
      <c r="H450" s="288"/>
      <c r="I450" s="288"/>
      <c r="J450" s="288"/>
      <c r="K450" s="288"/>
      <c r="L450" s="288"/>
      <c r="M450" s="288"/>
      <c r="N450" s="288"/>
      <c r="O450" s="288"/>
      <c r="P450" s="291"/>
      <c r="Q450" s="288"/>
      <c r="R450" s="265"/>
      <c r="S450" s="297"/>
      <c r="T450" s="297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8"/>
      <c r="F451" s="288"/>
      <c r="G451" s="288"/>
      <c r="H451" s="288"/>
      <c r="I451" s="288"/>
      <c r="J451" s="288"/>
      <c r="K451" s="288"/>
      <c r="L451" s="288"/>
      <c r="M451" s="288"/>
      <c r="N451" s="288"/>
      <c r="O451" s="288"/>
      <c r="P451" s="291"/>
      <c r="Q451" s="288"/>
      <c r="R451" s="265"/>
      <c r="S451" s="297"/>
      <c r="T451" s="297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8"/>
      <c r="F452" s="288"/>
      <c r="G452" s="288"/>
      <c r="H452" s="288"/>
      <c r="I452" s="288"/>
      <c r="J452" s="288"/>
      <c r="K452" s="288"/>
      <c r="L452" s="288"/>
      <c r="M452" s="288"/>
      <c r="N452" s="288"/>
      <c r="O452" s="288"/>
      <c r="P452" s="291"/>
      <c r="Q452" s="288"/>
      <c r="R452" s="265"/>
      <c r="S452" s="297"/>
      <c r="T452" s="297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8"/>
      <c r="F453" s="288"/>
      <c r="G453" s="288"/>
      <c r="H453" s="288"/>
      <c r="I453" s="288"/>
      <c r="J453" s="288"/>
      <c r="K453" s="288"/>
      <c r="L453" s="288"/>
      <c r="M453" s="288"/>
      <c r="N453" s="288"/>
      <c r="O453" s="288"/>
      <c r="P453" s="291"/>
      <c r="Q453" s="288"/>
      <c r="R453" s="265"/>
      <c r="S453" s="297"/>
      <c r="T453" s="297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8"/>
      <c r="F454" s="288"/>
      <c r="G454" s="288"/>
      <c r="H454" s="288"/>
      <c r="I454" s="288"/>
      <c r="J454" s="288"/>
      <c r="K454" s="288"/>
      <c r="L454" s="288"/>
      <c r="M454" s="288"/>
      <c r="N454" s="288"/>
      <c r="O454" s="288"/>
      <c r="P454" s="291"/>
      <c r="Q454" s="288"/>
      <c r="R454" s="265"/>
      <c r="S454" s="297"/>
      <c r="T454" s="297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8"/>
      <c r="F455" s="288"/>
      <c r="G455" s="288"/>
      <c r="H455" s="288"/>
      <c r="I455" s="288"/>
      <c r="J455" s="288"/>
      <c r="K455" s="288"/>
      <c r="L455" s="288"/>
      <c r="M455" s="288"/>
      <c r="N455" s="288"/>
      <c r="O455" s="288"/>
      <c r="P455" s="291"/>
      <c r="Q455" s="288"/>
      <c r="R455" s="265"/>
      <c r="S455" s="297"/>
      <c r="T455" s="297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8"/>
      <c r="F456" s="288"/>
      <c r="G456" s="288"/>
      <c r="H456" s="288"/>
      <c r="I456" s="288"/>
      <c r="J456" s="288"/>
      <c r="K456" s="288"/>
      <c r="L456" s="288"/>
      <c r="M456" s="288"/>
      <c r="N456" s="288"/>
      <c r="O456" s="288"/>
      <c r="P456" s="291"/>
      <c r="Q456" s="288"/>
      <c r="R456" s="265"/>
      <c r="S456" s="297"/>
      <c r="T456" s="297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8"/>
      <c r="F457" s="288"/>
      <c r="G457" s="288"/>
      <c r="H457" s="288"/>
      <c r="I457" s="288"/>
      <c r="J457" s="288"/>
      <c r="K457" s="288"/>
      <c r="L457" s="288"/>
      <c r="M457" s="288"/>
      <c r="N457" s="288"/>
      <c r="O457" s="288"/>
      <c r="P457" s="291"/>
      <c r="Q457" s="288"/>
      <c r="R457" s="265"/>
      <c r="S457" s="297"/>
      <c r="T457" s="297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8"/>
      <c r="F458" s="288"/>
      <c r="G458" s="288"/>
      <c r="H458" s="288"/>
      <c r="I458" s="288"/>
      <c r="J458" s="288"/>
      <c r="K458" s="288"/>
      <c r="L458" s="288"/>
      <c r="M458" s="288"/>
      <c r="N458" s="288"/>
      <c r="O458" s="288"/>
      <c r="P458" s="291"/>
      <c r="Q458" s="288"/>
      <c r="R458" s="265"/>
      <c r="S458" s="297"/>
      <c r="T458" s="297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8"/>
      <c r="F459" s="288"/>
      <c r="G459" s="288"/>
      <c r="H459" s="288"/>
      <c r="I459" s="288"/>
      <c r="J459" s="288"/>
      <c r="K459" s="288"/>
      <c r="L459" s="288"/>
      <c r="M459" s="288"/>
      <c r="N459" s="288"/>
      <c r="O459" s="288"/>
      <c r="P459" s="291"/>
      <c r="Q459" s="288"/>
      <c r="R459" s="265"/>
      <c r="S459" s="297"/>
      <c r="T459" s="297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8"/>
      <c r="F460" s="288"/>
      <c r="G460" s="288"/>
      <c r="H460" s="288"/>
      <c r="I460" s="288"/>
      <c r="J460" s="288"/>
      <c r="K460" s="288"/>
      <c r="L460" s="288"/>
      <c r="M460" s="288"/>
      <c r="N460" s="288"/>
      <c r="O460" s="288"/>
      <c r="P460" s="291"/>
      <c r="Q460" s="288"/>
      <c r="R460" s="265"/>
      <c r="S460" s="297"/>
      <c r="T460" s="297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8"/>
      <c r="F461" s="288"/>
      <c r="G461" s="288"/>
      <c r="H461" s="288"/>
      <c r="I461" s="288"/>
      <c r="J461" s="288"/>
      <c r="K461" s="288"/>
      <c r="L461" s="288"/>
      <c r="M461" s="288"/>
      <c r="N461" s="288"/>
      <c r="O461" s="288"/>
      <c r="P461" s="291"/>
      <c r="Q461" s="288"/>
      <c r="R461" s="265"/>
      <c r="S461" s="297"/>
      <c r="T461" s="297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8"/>
      <c r="F462" s="288"/>
      <c r="G462" s="288"/>
      <c r="H462" s="288"/>
      <c r="I462" s="288"/>
      <c r="J462" s="288"/>
      <c r="K462" s="288"/>
      <c r="L462" s="288"/>
      <c r="M462" s="288"/>
      <c r="N462" s="288"/>
      <c r="O462" s="288"/>
      <c r="P462" s="291"/>
      <c r="Q462" s="288"/>
      <c r="R462" s="265"/>
      <c r="S462" s="297"/>
      <c r="T462" s="297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8"/>
      <c r="F463" s="288"/>
      <c r="G463" s="288"/>
      <c r="H463" s="288"/>
      <c r="I463" s="288"/>
      <c r="J463" s="288"/>
      <c r="K463" s="288"/>
      <c r="L463" s="288"/>
      <c r="M463" s="288"/>
      <c r="N463" s="288"/>
      <c r="O463" s="288"/>
      <c r="P463" s="291"/>
      <c r="Q463" s="288"/>
      <c r="R463" s="265"/>
      <c r="S463" s="297"/>
      <c r="T463" s="297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8"/>
      <c r="F464" s="288"/>
      <c r="G464" s="288"/>
      <c r="H464" s="288"/>
      <c r="I464" s="288"/>
      <c r="J464" s="288"/>
      <c r="K464" s="288"/>
      <c r="L464" s="288"/>
      <c r="M464" s="288"/>
      <c r="N464" s="288"/>
      <c r="O464" s="288"/>
      <c r="P464" s="291"/>
      <c r="Q464" s="288"/>
      <c r="R464" s="265"/>
      <c r="S464" s="297"/>
      <c r="T464" s="297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8"/>
      <c r="F465" s="288"/>
      <c r="G465" s="288"/>
      <c r="H465" s="288"/>
      <c r="I465" s="288"/>
      <c r="J465" s="288"/>
      <c r="K465" s="288"/>
      <c r="L465" s="288"/>
      <c r="M465" s="288"/>
      <c r="N465" s="288"/>
      <c r="O465" s="288"/>
      <c r="P465" s="291"/>
      <c r="Q465" s="288"/>
      <c r="R465" s="265"/>
      <c r="S465" s="297"/>
      <c r="T465" s="297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8"/>
      <c r="F466" s="288"/>
      <c r="G466" s="288"/>
      <c r="H466" s="288"/>
      <c r="I466" s="288"/>
      <c r="J466" s="288"/>
      <c r="K466" s="288"/>
      <c r="L466" s="288"/>
      <c r="M466" s="288"/>
      <c r="N466" s="288"/>
      <c r="O466" s="288"/>
      <c r="P466" s="291"/>
      <c r="Q466" s="288"/>
      <c r="R466" s="265"/>
      <c r="S466" s="297"/>
      <c r="T466" s="297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8"/>
      <c r="F467" s="288"/>
      <c r="G467" s="288"/>
      <c r="H467" s="288"/>
      <c r="I467" s="288"/>
      <c r="J467" s="288"/>
      <c r="K467" s="288"/>
      <c r="L467" s="288"/>
      <c r="M467" s="288"/>
      <c r="N467" s="288"/>
      <c r="O467" s="288"/>
      <c r="P467" s="291"/>
      <c r="Q467" s="288"/>
      <c r="R467" s="265"/>
      <c r="S467" s="297"/>
      <c r="T467" s="297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8"/>
      <c r="F468" s="288"/>
      <c r="G468" s="288"/>
      <c r="H468" s="288"/>
      <c r="I468" s="288"/>
      <c r="J468" s="288"/>
      <c r="K468" s="288"/>
      <c r="L468" s="288"/>
      <c r="M468" s="288"/>
      <c r="N468" s="288"/>
      <c r="O468" s="288"/>
      <c r="P468" s="291"/>
      <c r="Q468" s="288"/>
      <c r="R468" s="265"/>
      <c r="S468" s="297"/>
      <c r="T468" s="297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8"/>
      <c r="F469" s="288"/>
      <c r="G469" s="288"/>
      <c r="H469" s="288"/>
      <c r="I469" s="288"/>
      <c r="J469" s="288"/>
      <c r="K469" s="288"/>
      <c r="L469" s="288"/>
      <c r="M469" s="288"/>
      <c r="N469" s="288"/>
      <c r="O469" s="288"/>
      <c r="P469" s="291"/>
      <c r="Q469" s="288"/>
      <c r="R469" s="265"/>
      <c r="S469" s="297"/>
      <c r="T469" s="297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8"/>
      <c r="F470" s="288"/>
      <c r="G470" s="288"/>
      <c r="H470" s="288"/>
      <c r="I470" s="288"/>
      <c r="J470" s="288"/>
      <c r="K470" s="288"/>
      <c r="L470" s="288"/>
      <c r="M470" s="288"/>
      <c r="N470" s="288"/>
      <c r="O470" s="288"/>
      <c r="P470" s="291"/>
      <c r="Q470" s="288"/>
      <c r="R470" s="265"/>
      <c r="S470" s="297"/>
      <c r="T470" s="297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8"/>
      <c r="F471" s="288"/>
      <c r="G471" s="288"/>
      <c r="H471" s="288"/>
      <c r="I471" s="288"/>
      <c r="J471" s="288"/>
      <c r="K471" s="288"/>
      <c r="L471" s="288"/>
      <c r="M471" s="288"/>
      <c r="N471" s="288"/>
      <c r="O471" s="288"/>
      <c r="P471" s="291"/>
      <c r="Q471" s="288"/>
      <c r="R471" s="265"/>
      <c r="S471" s="297"/>
      <c r="T471" s="297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8"/>
      <c r="F472" s="288"/>
      <c r="G472" s="288"/>
      <c r="H472" s="288"/>
      <c r="I472" s="288"/>
      <c r="J472" s="288"/>
      <c r="K472" s="288"/>
      <c r="L472" s="288"/>
      <c r="M472" s="288"/>
      <c r="N472" s="288"/>
      <c r="O472" s="288"/>
      <c r="P472" s="291"/>
      <c r="Q472" s="288"/>
      <c r="R472" s="265"/>
      <c r="S472" s="297"/>
      <c r="T472" s="297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8"/>
      <c r="F473" s="288"/>
      <c r="G473" s="288"/>
      <c r="H473" s="288"/>
      <c r="I473" s="288"/>
      <c r="J473" s="288"/>
      <c r="K473" s="288"/>
      <c r="L473" s="288"/>
      <c r="M473" s="288"/>
      <c r="N473" s="288"/>
      <c r="O473" s="288"/>
      <c r="P473" s="291"/>
      <c r="Q473" s="288"/>
      <c r="R473" s="265"/>
      <c r="S473" s="297"/>
      <c r="T473" s="297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8"/>
      <c r="F474" s="288"/>
      <c r="G474" s="288"/>
      <c r="H474" s="288"/>
      <c r="I474" s="288"/>
      <c r="J474" s="288"/>
      <c r="K474" s="288"/>
      <c r="L474" s="288"/>
      <c r="M474" s="288"/>
      <c r="N474" s="288"/>
      <c r="O474" s="288"/>
      <c r="P474" s="291"/>
      <c r="Q474" s="288"/>
      <c r="R474" s="265"/>
      <c r="S474" s="297"/>
      <c r="T474" s="297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8"/>
      <c r="F475" s="288"/>
      <c r="G475" s="288"/>
      <c r="H475" s="288"/>
      <c r="I475" s="288"/>
      <c r="J475" s="288"/>
      <c r="K475" s="288"/>
      <c r="L475" s="288"/>
      <c r="M475" s="288"/>
      <c r="N475" s="288"/>
      <c r="O475" s="288"/>
      <c r="P475" s="291"/>
      <c r="Q475" s="288"/>
      <c r="R475" s="265"/>
      <c r="S475" s="297"/>
      <c r="T475" s="297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8"/>
      <c r="F476" s="288"/>
      <c r="G476" s="288"/>
      <c r="H476" s="288"/>
      <c r="I476" s="288"/>
      <c r="J476" s="288"/>
      <c r="K476" s="288"/>
      <c r="L476" s="288"/>
      <c r="M476" s="288"/>
      <c r="N476" s="288"/>
      <c r="O476" s="288"/>
      <c r="P476" s="291"/>
      <c r="Q476" s="288"/>
      <c r="R476" s="265"/>
      <c r="S476" s="297"/>
      <c r="T476" s="297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8"/>
      <c r="F477" s="288"/>
      <c r="G477" s="288"/>
      <c r="H477" s="288"/>
      <c r="I477" s="288"/>
      <c r="J477" s="288"/>
      <c r="K477" s="288"/>
      <c r="L477" s="288"/>
      <c r="M477" s="288"/>
      <c r="N477" s="288"/>
      <c r="O477" s="288"/>
      <c r="P477" s="291"/>
      <c r="Q477" s="288"/>
      <c r="R477" s="265"/>
      <c r="S477" s="297"/>
      <c r="T477" s="297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8"/>
      <c r="F478" s="288"/>
      <c r="G478" s="288"/>
      <c r="H478" s="288"/>
      <c r="I478" s="288"/>
      <c r="J478" s="288"/>
      <c r="K478" s="288"/>
      <c r="L478" s="288"/>
      <c r="M478" s="288"/>
      <c r="N478" s="288"/>
      <c r="O478" s="288"/>
      <c r="P478" s="291"/>
      <c r="Q478" s="288"/>
      <c r="R478" s="265"/>
      <c r="S478" s="297"/>
      <c r="T478" s="297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8"/>
      <c r="F479" s="288"/>
      <c r="G479" s="288"/>
      <c r="H479" s="288"/>
      <c r="I479" s="288"/>
      <c r="J479" s="288"/>
      <c r="K479" s="288"/>
      <c r="L479" s="288"/>
      <c r="M479" s="288"/>
      <c r="N479" s="288"/>
      <c r="O479" s="288"/>
      <c r="P479" s="291"/>
      <c r="Q479" s="288"/>
      <c r="R479" s="265"/>
      <c r="S479" s="297"/>
      <c r="T479" s="297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8"/>
      <c r="F480" s="288"/>
      <c r="G480" s="288"/>
      <c r="H480" s="288"/>
      <c r="I480" s="288"/>
      <c r="J480" s="288"/>
      <c r="K480" s="288"/>
      <c r="L480" s="288"/>
      <c r="M480" s="288"/>
      <c r="N480" s="288"/>
      <c r="O480" s="288"/>
      <c r="P480" s="291"/>
      <c r="Q480" s="288"/>
      <c r="R480" s="265"/>
      <c r="S480" s="297"/>
      <c r="T480" s="297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8"/>
      <c r="F481" s="288"/>
      <c r="G481" s="288"/>
      <c r="H481" s="288"/>
      <c r="I481" s="288"/>
      <c r="J481" s="288"/>
      <c r="K481" s="288"/>
      <c r="L481" s="288"/>
      <c r="M481" s="288"/>
      <c r="N481" s="288"/>
      <c r="O481" s="288"/>
      <c r="P481" s="291"/>
      <c r="Q481" s="288"/>
      <c r="R481" s="265"/>
      <c r="S481" s="297"/>
      <c r="T481" s="297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8"/>
      <c r="F482" s="288"/>
      <c r="G482" s="288"/>
      <c r="H482" s="288"/>
      <c r="I482" s="288"/>
      <c r="J482" s="288"/>
      <c r="K482" s="288"/>
      <c r="L482" s="288"/>
      <c r="M482" s="288"/>
      <c r="N482" s="288"/>
      <c r="O482" s="288"/>
      <c r="P482" s="291"/>
      <c r="Q482" s="288"/>
      <c r="R482" s="265"/>
      <c r="S482" s="297"/>
      <c r="T482" s="297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8"/>
      <c r="F483" s="288"/>
      <c r="G483" s="288"/>
      <c r="H483" s="288"/>
      <c r="I483" s="288"/>
      <c r="J483" s="288"/>
      <c r="K483" s="288"/>
      <c r="L483" s="288"/>
      <c r="M483" s="288"/>
      <c r="N483" s="288"/>
      <c r="O483" s="288"/>
      <c r="P483" s="291"/>
      <c r="Q483" s="288"/>
      <c r="R483" s="265"/>
      <c r="S483" s="297"/>
      <c r="T483" s="297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8"/>
      <c r="F484" s="288"/>
      <c r="G484" s="288"/>
      <c r="H484" s="288"/>
      <c r="I484" s="288"/>
      <c r="J484" s="288"/>
      <c r="K484" s="288"/>
      <c r="L484" s="288"/>
      <c r="M484" s="288"/>
      <c r="N484" s="288"/>
      <c r="O484" s="288"/>
      <c r="P484" s="291"/>
      <c r="Q484" s="288"/>
      <c r="R484" s="265"/>
      <c r="S484" s="297"/>
      <c r="T484" s="297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8"/>
      <c r="F485" s="288"/>
      <c r="G485" s="288"/>
      <c r="H485" s="288"/>
      <c r="I485" s="288"/>
      <c r="J485" s="288"/>
      <c r="K485" s="288"/>
      <c r="L485" s="288"/>
      <c r="M485" s="288"/>
      <c r="N485" s="288"/>
      <c r="O485" s="288"/>
      <c r="P485" s="291"/>
      <c r="Q485" s="288"/>
      <c r="R485" s="265"/>
      <c r="S485" s="297"/>
      <c r="T485" s="297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8"/>
      <c r="F486" s="288"/>
      <c r="G486" s="288"/>
      <c r="H486" s="288"/>
      <c r="I486" s="288"/>
      <c r="J486" s="288"/>
      <c r="K486" s="288"/>
      <c r="L486" s="288"/>
      <c r="M486" s="288"/>
      <c r="N486" s="288"/>
      <c r="O486" s="288"/>
      <c r="P486" s="291"/>
      <c r="Q486" s="288"/>
      <c r="R486" s="265"/>
      <c r="S486" s="297"/>
      <c r="T486" s="297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8"/>
      <c r="F487" s="288"/>
      <c r="G487" s="288"/>
      <c r="H487" s="288"/>
      <c r="I487" s="288"/>
      <c r="J487" s="288"/>
      <c r="K487" s="288"/>
      <c r="L487" s="288"/>
      <c r="M487" s="288"/>
      <c r="N487" s="288"/>
      <c r="O487" s="288"/>
      <c r="P487" s="291"/>
      <c r="Q487" s="288"/>
      <c r="R487" s="265"/>
      <c r="S487" s="297"/>
      <c r="T487" s="297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8"/>
      <c r="F488" s="288"/>
      <c r="G488" s="288"/>
      <c r="H488" s="288"/>
      <c r="I488" s="288"/>
      <c r="J488" s="288"/>
      <c r="K488" s="288"/>
      <c r="L488" s="288"/>
      <c r="M488" s="288"/>
      <c r="N488" s="288"/>
      <c r="O488" s="288"/>
      <c r="P488" s="291"/>
      <c r="Q488" s="288"/>
      <c r="R488" s="265"/>
      <c r="S488" s="297"/>
      <c r="T488" s="297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8"/>
      <c r="F489" s="288"/>
      <c r="G489" s="288"/>
      <c r="H489" s="288"/>
      <c r="I489" s="288"/>
      <c r="J489" s="288"/>
      <c r="K489" s="288"/>
      <c r="L489" s="288"/>
      <c r="M489" s="288"/>
      <c r="N489" s="288"/>
      <c r="O489" s="288"/>
      <c r="P489" s="291"/>
      <c r="Q489" s="288"/>
      <c r="R489" s="265"/>
      <c r="S489" s="297"/>
      <c r="T489" s="297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8"/>
      <c r="F490" s="288"/>
      <c r="G490" s="288"/>
      <c r="H490" s="288"/>
      <c r="I490" s="288"/>
      <c r="J490" s="288"/>
      <c r="K490" s="288"/>
      <c r="L490" s="288"/>
      <c r="M490" s="288"/>
      <c r="N490" s="288"/>
      <c r="O490" s="288"/>
      <c r="P490" s="291"/>
      <c r="Q490" s="288"/>
      <c r="R490" s="265"/>
      <c r="S490" s="297"/>
      <c r="T490" s="297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8"/>
      <c r="F491" s="288"/>
      <c r="G491" s="288"/>
      <c r="H491" s="288"/>
      <c r="I491" s="288"/>
      <c r="J491" s="288"/>
      <c r="K491" s="288"/>
      <c r="L491" s="288"/>
      <c r="M491" s="288"/>
      <c r="N491" s="288"/>
      <c r="O491" s="288"/>
      <c r="P491" s="291"/>
      <c r="Q491" s="288"/>
      <c r="R491" s="265"/>
      <c r="S491" s="297"/>
      <c r="T491" s="297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8"/>
      <c r="F492" s="288"/>
      <c r="G492" s="288"/>
      <c r="H492" s="288"/>
      <c r="I492" s="288"/>
      <c r="J492" s="288"/>
      <c r="K492" s="288"/>
      <c r="L492" s="288"/>
      <c r="M492" s="288"/>
      <c r="N492" s="288"/>
      <c r="O492" s="288"/>
      <c r="P492" s="291"/>
      <c r="Q492" s="288"/>
      <c r="R492" s="265"/>
      <c r="S492" s="297"/>
      <c r="T492" s="297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8"/>
      <c r="F493" s="288"/>
      <c r="G493" s="288"/>
      <c r="H493" s="288"/>
      <c r="I493" s="288"/>
      <c r="J493" s="288"/>
      <c r="K493" s="288"/>
      <c r="L493" s="288"/>
      <c r="M493" s="288"/>
      <c r="N493" s="288"/>
      <c r="O493" s="288"/>
      <c r="P493" s="291"/>
      <c r="Q493" s="288"/>
      <c r="R493" s="265"/>
      <c r="S493" s="297"/>
      <c r="T493" s="297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8"/>
      <c r="F494" s="288"/>
      <c r="G494" s="288"/>
      <c r="H494" s="288"/>
      <c r="I494" s="288"/>
      <c r="J494" s="288"/>
      <c r="K494" s="288"/>
      <c r="L494" s="288"/>
      <c r="M494" s="288"/>
      <c r="N494" s="288"/>
      <c r="O494" s="288"/>
      <c r="P494" s="291"/>
      <c r="Q494" s="288"/>
      <c r="R494" s="265"/>
      <c r="S494" s="297"/>
      <c r="T494" s="297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8"/>
      <c r="F495" s="288"/>
      <c r="G495" s="288"/>
      <c r="H495" s="288"/>
      <c r="I495" s="288"/>
      <c r="J495" s="288"/>
      <c r="K495" s="288"/>
      <c r="L495" s="288"/>
      <c r="M495" s="288"/>
      <c r="N495" s="288"/>
      <c r="O495" s="288"/>
      <c r="P495" s="291"/>
      <c r="Q495" s="288"/>
      <c r="R495" s="265"/>
      <c r="S495" s="297"/>
      <c r="T495" s="297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8"/>
      <c r="F496" s="288"/>
      <c r="G496" s="288"/>
      <c r="H496" s="288"/>
      <c r="I496" s="288"/>
      <c r="J496" s="288"/>
      <c r="K496" s="288"/>
      <c r="L496" s="288"/>
      <c r="M496" s="288"/>
      <c r="N496" s="288"/>
      <c r="O496" s="288"/>
      <c r="P496" s="291"/>
      <c r="Q496" s="288"/>
      <c r="R496" s="265"/>
      <c r="S496" s="297"/>
      <c r="T496" s="297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8"/>
      <c r="F497" s="288"/>
      <c r="G497" s="288"/>
      <c r="H497" s="288"/>
      <c r="I497" s="288"/>
      <c r="J497" s="288"/>
      <c r="K497" s="288"/>
      <c r="L497" s="288"/>
      <c r="M497" s="288"/>
      <c r="N497" s="288"/>
      <c r="O497" s="288"/>
      <c r="P497" s="291"/>
      <c r="Q497" s="288"/>
      <c r="R497" s="265"/>
      <c r="S497" s="297"/>
      <c r="T497" s="297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8"/>
      <c r="F498" s="288"/>
      <c r="G498" s="288"/>
      <c r="H498" s="288"/>
      <c r="I498" s="288"/>
      <c r="J498" s="288"/>
      <c r="K498" s="288"/>
      <c r="L498" s="288"/>
      <c r="M498" s="288"/>
      <c r="N498" s="288"/>
      <c r="O498" s="288"/>
      <c r="P498" s="291"/>
      <c r="Q498" s="288"/>
      <c r="R498" s="265"/>
      <c r="S498" s="297"/>
      <c r="T498" s="297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8"/>
      <c r="F499" s="288"/>
      <c r="G499" s="288"/>
      <c r="H499" s="288"/>
      <c r="I499" s="288"/>
      <c r="J499" s="288"/>
      <c r="K499" s="288"/>
      <c r="L499" s="288"/>
      <c r="M499" s="288"/>
      <c r="N499" s="288"/>
      <c r="O499" s="288"/>
      <c r="P499" s="291"/>
      <c r="Q499" s="288"/>
      <c r="R499" s="265"/>
      <c r="S499" s="297"/>
      <c r="T499" s="297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8"/>
      <c r="F500" s="288"/>
      <c r="G500" s="288"/>
      <c r="H500" s="288"/>
      <c r="I500" s="288"/>
      <c r="J500" s="288"/>
      <c r="K500" s="288"/>
      <c r="L500" s="288"/>
      <c r="M500" s="288"/>
      <c r="N500" s="288"/>
      <c r="O500" s="288"/>
      <c r="P500" s="291"/>
      <c r="Q500" s="288"/>
      <c r="R500" s="265"/>
      <c r="S500" s="297"/>
      <c r="T500" s="297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8"/>
      <c r="F501" s="288"/>
      <c r="G501" s="288"/>
      <c r="H501" s="288"/>
      <c r="I501" s="288"/>
      <c r="J501" s="288"/>
      <c r="K501" s="288"/>
      <c r="L501" s="288"/>
      <c r="M501" s="288"/>
      <c r="N501" s="288"/>
      <c r="O501" s="288"/>
      <c r="P501" s="291"/>
      <c r="Q501" s="288"/>
      <c r="R501" s="265"/>
      <c r="S501" s="297"/>
      <c r="T501" s="297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8"/>
      <c r="F502" s="288"/>
      <c r="G502" s="288"/>
      <c r="H502" s="288"/>
      <c r="I502" s="288"/>
      <c r="J502" s="288"/>
      <c r="K502" s="288"/>
      <c r="L502" s="288"/>
      <c r="M502" s="288"/>
      <c r="N502" s="288"/>
      <c r="O502" s="288"/>
      <c r="P502" s="291"/>
      <c r="Q502" s="288"/>
      <c r="R502" s="265"/>
      <c r="S502" s="297"/>
      <c r="T502" s="297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8"/>
      <c r="F503" s="288"/>
      <c r="G503" s="288"/>
      <c r="H503" s="288"/>
      <c r="I503" s="288"/>
      <c r="J503" s="288"/>
      <c r="K503" s="288"/>
      <c r="L503" s="288"/>
      <c r="M503" s="288"/>
      <c r="N503" s="288"/>
      <c r="O503" s="288"/>
      <c r="P503" s="291"/>
      <c r="Q503" s="288"/>
      <c r="R503" s="265"/>
      <c r="S503" s="297"/>
      <c r="T503" s="297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8"/>
      <c r="F504" s="288"/>
      <c r="G504" s="288"/>
      <c r="H504" s="288"/>
      <c r="I504" s="288"/>
      <c r="J504" s="288"/>
      <c r="K504" s="288"/>
      <c r="L504" s="288"/>
      <c r="M504" s="288"/>
      <c r="N504" s="288"/>
      <c r="O504" s="288"/>
      <c r="P504" s="291"/>
      <c r="Q504" s="288"/>
      <c r="R504" s="265"/>
      <c r="S504" s="297"/>
      <c r="T504" s="297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8"/>
      <c r="F505" s="288"/>
      <c r="G505" s="288"/>
      <c r="H505" s="288"/>
      <c r="I505" s="288"/>
      <c r="J505" s="288"/>
      <c r="K505" s="288"/>
      <c r="L505" s="288"/>
      <c r="M505" s="288"/>
      <c r="N505" s="288"/>
      <c r="O505" s="288"/>
      <c r="P505" s="291"/>
      <c r="Q505" s="288"/>
      <c r="R505" s="265"/>
      <c r="S505" s="297"/>
      <c r="T505" s="297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8"/>
      <c r="F506" s="288"/>
      <c r="G506" s="288"/>
      <c r="H506" s="288"/>
      <c r="I506" s="288"/>
      <c r="J506" s="288"/>
      <c r="K506" s="288"/>
      <c r="L506" s="288"/>
      <c r="M506" s="288"/>
      <c r="N506" s="288"/>
      <c r="O506" s="288"/>
      <c r="P506" s="291"/>
      <c r="Q506" s="288"/>
      <c r="R506" s="265"/>
      <c r="S506" s="297"/>
      <c r="T506" s="297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8"/>
      <c r="F507" s="288"/>
      <c r="G507" s="288"/>
      <c r="H507" s="288"/>
      <c r="I507" s="288"/>
      <c r="J507" s="288"/>
      <c r="K507" s="288"/>
      <c r="L507" s="288"/>
      <c r="M507" s="288"/>
      <c r="N507" s="288"/>
      <c r="O507" s="288"/>
      <c r="P507" s="291"/>
      <c r="Q507" s="288"/>
      <c r="R507" s="265"/>
      <c r="S507" s="297"/>
      <c r="T507" s="297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8"/>
      <c r="F508" s="288"/>
      <c r="G508" s="288"/>
      <c r="H508" s="288"/>
      <c r="I508" s="288"/>
      <c r="J508" s="288"/>
      <c r="K508" s="288"/>
      <c r="L508" s="288"/>
      <c r="M508" s="288"/>
      <c r="N508" s="288"/>
      <c r="O508" s="288"/>
      <c r="P508" s="291"/>
      <c r="Q508" s="288"/>
      <c r="R508" s="265"/>
      <c r="S508" s="297"/>
      <c r="T508" s="297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8"/>
      <c r="F509" s="288"/>
      <c r="G509" s="288"/>
      <c r="H509" s="288"/>
      <c r="I509" s="288"/>
      <c r="J509" s="288"/>
      <c r="K509" s="288"/>
      <c r="L509" s="288"/>
      <c r="M509" s="288"/>
      <c r="N509" s="288"/>
      <c r="O509" s="288"/>
      <c r="P509" s="291"/>
      <c r="Q509" s="288"/>
      <c r="R509" s="265"/>
      <c r="S509" s="297"/>
      <c r="T509" s="297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8"/>
      <c r="F510" s="288"/>
      <c r="G510" s="288"/>
      <c r="H510" s="288"/>
      <c r="I510" s="288"/>
      <c r="J510" s="288"/>
      <c r="K510" s="288"/>
      <c r="L510" s="288"/>
      <c r="M510" s="288"/>
      <c r="N510" s="288"/>
      <c r="O510" s="288"/>
      <c r="P510" s="291"/>
      <c r="Q510" s="288"/>
      <c r="R510" s="265"/>
      <c r="S510" s="297"/>
      <c r="T510" s="297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8"/>
      <c r="F511" s="288"/>
      <c r="G511" s="288"/>
      <c r="H511" s="288"/>
      <c r="I511" s="288"/>
      <c r="J511" s="288"/>
      <c r="K511" s="288"/>
      <c r="L511" s="288"/>
      <c r="M511" s="288"/>
      <c r="N511" s="288"/>
      <c r="O511" s="288"/>
      <c r="P511" s="291"/>
      <c r="Q511" s="288"/>
      <c r="R511" s="265"/>
      <c r="S511" s="297"/>
      <c r="T511" s="297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8"/>
      <c r="F512" s="288"/>
      <c r="G512" s="288"/>
      <c r="H512" s="288"/>
      <c r="I512" s="288"/>
      <c r="J512" s="288"/>
      <c r="K512" s="288"/>
      <c r="L512" s="288"/>
      <c r="M512" s="288"/>
      <c r="N512" s="288"/>
      <c r="O512" s="288"/>
      <c r="P512" s="291"/>
      <c r="Q512" s="288"/>
      <c r="R512" s="265"/>
      <c r="S512" s="297"/>
      <c r="T512" s="297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8"/>
      <c r="F513" s="288"/>
      <c r="G513" s="288"/>
      <c r="H513" s="288"/>
      <c r="I513" s="288"/>
      <c r="J513" s="288"/>
      <c r="K513" s="288"/>
      <c r="L513" s="288"/>
      <c r="M513" s="288"/>
      <c r="N513" s="288"/>
      <c r="O513" s="288"/>
      <c r="P513" s="291"/>
      <c r="Q513" s="288"/>
      <c r="R513" s="265"/>
      <c r="S513" s="297"/>
      <c r="T513" s="297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8"/>
      <c r="F514" s="288"/>
      <c r="G514" s="288"/>
      <c r="H514" s="288"/>
      <c r="I514" s="288"/>
      <c r="J514" s="288"/>
      <c r="K514" s="288"/>
      <c r="L514" s="288"/>
      <c r="M514" s="288"/>
      <c r="N514" s="288"/>
      <c r="O514" s="288"/>
      <c r="P514" s="291"/>
      <c r="Q514" s="288"/>
      <c r="R514" s="265"/>
      <c r="S514" s="297"/>
      <c r="T514" s="297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8"/>
      <c r="F515" s="288"/>
      <c r="G515" s="288"/>
      <c r="H515" s="288"/>
      <c r="I515" s="288"/>
      <c r="J515" s="288"/>
      <c r="K515" s="288"/>
      <c r="L515" s="288"/>
      <c r="M515" s="288"/>
      <c r="N515" s="288"/>
      <c r="O515" s="288"/>
      <c r="P515" s="291"/>
      <c r="Q515" s="288"/>
      <c r="R515" s="265"/>
      <c r="S515" s="297"/>
      <c r="T515" s="297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8"/>
      <c r="F516" s="288"/>
      <c r="G516" s="288"/>
      <c r="H516" s="288"/>
      <c r="I516" s="288"/>
      <c r="J516" s="288"/>
      <c r="K516" s="288"/>
      <c r="L516" s="288"/>
      <c r="M516" s="288"/>
      <c r="N516" s="288"/>
      <c r="O516" s="288"/>
      <c r="P516" s="291"/>
      <c r="Q516" s="288"/>
      <c r="R516" s="265"/>
      <c r="S516" s="297"/>
      <c r="T516" s="297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8"/>
      <c r="F517" s="288"/>
      <c r="G517" s="288"/>
      <c r="H517" s="288"/>
      <c r="I517" s="288"/>
      <c r="J517" s="288"/>
      <c r="K517" s="288"/>
      <c r="L517" s="288"/>
      <c r="M517" s="288"/>
      <c r="N517" s="288"/>
      <c r="O517" s="288"/>
      <c r="P517" s="291"/>
      <c r="Q517" s="288"/>
      <c r="R517" s="265"/>
      <c r="S517" s="297"/>
      <c r="T517" s="297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8"/>
      <c r="F518" s="288"/>
      <c r="G518" s="288"/>
      <c r="H518" s="288"/>
      <c r="I518" s="288"/>
      <c r="J518" s="288"/>
      <c r="K518" s="288"/>
      <c r="L518" s="288"/>
      <c r="M518" s="288"/>
      <c r="N518" s="288"/>
      <c r="O518" s="288"/>
      <c r="P518" s="291"/>
      <c r="Q518" s="288"/>
      <c r="R518" s="265"/>
      <c r="S518" s="297"/>
      <c r="T518" s="297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8"/>
      <c r="F519" s="288"/>
      <c r="G519" s="288"/>
      <c r="H519" s="288"/>
      <c r="I519" s="288"/>
      <c r="J519" s="288"/>
      <c r="K519" s="288"/>
      <c r="L519" s="288"/>
      <c r="M519" s="288"/>
      <c r="N519" s="288"/>
      <c r="O519" s="288"/>
      <c r="P519" s="291"/>
      <c r="Q519" s="288"/>
      <c r="R519" s="265"/>
      <c r="S519" s="297"/>
      <c r="T519" s="297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8"/>
      <c r="F520" s="288"/>
      <c r="G520" s="288"/>
      <c r="H520" s="288"/>
      <c r="I520" s="288"/>
      <c r="J520" s="288"/>
      <c r="K520" s="288"/>
      <c r="L520" s="288"/>
      <c r="M520" s="288"/>
      <c r="N520" s="288"/>
      <c r="O520" s="288"/>
      <c r="P520" s="291"/>
      <c r="Q520" s="288"/>
      <c r="R520" s="265"/>
      <c r="S520" s="297"/>
      <c r="T520" s="297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8"/>
      <c r="F521" s="288"/>
      <c r="G521" s="288"/>
      <c r="H521" s="288"/>
      <c r="I521" s="288"/>
      <c r="J521" s="288"/>
      <c r="K521" s="288"/>
      <c r="L521" s="288"/>
      <c r="M521" s="288"/>
      <c r="N521" s="288"/>
      <c r="O521" s="288"/>
      <c r="P521" s="291"/>
      <c r="Q521" s="288"/>
      <c r="R521" s="265"/>
      <c r="S521" s="297"/>
      <c r="T521" s="297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8"/>
      <c r="F522" s="288"/>
      <c r="G522" s="288"/>
      <c r="H522" s="288"/>
      <c r="I522" s="288"/>
      <c r="J522" s="288"/>
      <c r="K522" s="288"/>
      <c r="L522" s="288"/>
      <c r="M522" s="288"/>
      <c r="N522" s="288"/>
      <c r="O522" s="288"/>
      <c r="P522" s="291"/>
      <c r="Q522" s="288"/>
      <c r="R522" s="265"/>
      <c r="S522" s="297"/>
      <c r="T522" s="297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8"/>
      <c r="F523" s="288"/>
      <c r="G523" s="288"/>
      <c r="H523" s="288"/>
      <c r="I523" s="288"/>
      <c r="J523" s="288"/>
      <c r="K523" s="288"/>
      <c r="L523" s="288"/>
      <c r="M523" s="288"/>
      <c r="N523" s="288"/>
      <c r="O523" s="288"/>
      <c r="P523" s="291"/>
      <c r="Q523" s="288"/>
      <c r="R523" s="265"/>
      <c r="S523" s="297"/>
      <c r="T523" s="297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8"/>
      <c r="F524" s="288"/>
      <c r="G524" s="288"/>
      <c r="H524" s="288"/>
      <c r="I524" s="288"/>
      <c r="J524" s="288"/>
      <c r="K524" s="288"/>
      <c r="L524" s="288"/>
      <c r="M524" s="288"/>
      <c r="N524" s="288"/>
      <c r="O524" s="288"/>
      <c r="P524" s="291"/>
      <c r="Q524" s="288"/>
      <c r="R524" s="265"/>
      <c r="S524" s="297"/>
      <c r="T524" s="297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8"/>
      <c r="F525" s="288"/>
      <c r="G525" s="288"/>
      <c r="H525" s="288"/>
      <c r="I525" s="288"/>
      <c r="J525" s="288"/>
      <c r="K525" s="288"/>
      <c r="L525" s="288"/>
      <c r="M525" s="288"/>
      <c r="N525" s="288"/>
      <c r="O525" s="288"/>
      <c r="P525" s="291"/>
      <c r="Q525" s="288"/>
      <c r="R525" s="265"/>
      <c r="S525" s="297"/>
      <c r="T525" s="297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8"/>
      <c r="F526" s="288"/>
      <c r="G526" s="288"/>
      <c r="H526" s="288"/>
      <c r="I526" s="288"/>
      <c r="J526" s="288"/>
      <c r="K526" s="288"/>
      <c r="L526" s="288"/>
      <c r="M526" s="288"/>
      <c r="N526" s="288"/>
      <c r="O526" s="288"/>
      <c r="P526" s="291"/>
      <c r="Q526" s="288"/>
      <c r="R526" s="265"/>
      <c r="S526" s="297"/>
      <c r="T526" s="297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8"/>
      <c r="F527" s="288"/>
      <c r="G527" s="288"/>
      <c r="H527" s="288"/>
      <c r="I527" s="288"/>
      <c r="J527" s="288"/>
      <c r="K527" s="288"/>
      <c r="L527" s="288"/>
      <c r="M527" s="288"/>
      <c r="N527" s="288"/>
      <c r="O527" s="288"/>
      <c r="P527" s="291"/>
      <c r="Q527" s="288"/>
      <c r="R527" s="265"/>
      <c r="S527" s="297"/>
      <c r="T527" s="297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8"/>
      <c r="F528" s="288"/>
      <c r="G528" s="288"/>
      <c r="H528" s="288"/>
      <c r="I528" s="288"/>
      <c r="J528" s="288"/>
      <c r="K528" s="288"/>
      <c r="L528" s="288"/>
      <c r="M528" s="288"/>
      <c r="N528" s="288"/>
      <c r="O528" s="288"/>
      <c r="P528" s="291"/>
      <c r="Q528" s="288"/>
      <c r="R528" s="265"/>
      <c r="S528" s="297"/>
      <c r="T528" s="297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8"/>
      <c r="F529" s="288"/>
      <c r="G529" s="288"/>
      <c r="H529" s="288"/>
      <c r="I529" s="288"/>
      <c r="J529" s="288"/>
      <c r="K529" s="288"/>
      <c r="L529" s="288"/>
      <c r="M529" s="288"/>
      <c r="N529" s="288"/>
      <c r="O529" s="288"/>
      <c r="P529" s="291"/>
      <c r="Q529" s="288"/>
      <c r="R529" s="265"/>
      <c r="S529" s="297"/>
      <c r="T529" s="297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8"/>
      <c r="F530" s="288"/>
      <c r="G530" s="288"/>
      <c r="H530" s="288"/>
      <c r="I530" s="288"/>
      <c r="J530" s="288"/>
      <c r="K530" s="288"/>
      <c r="L530" s="288"/>
      <c r="M530" s="288"/>
      <c r="N530" s="288"/>
      <c r="O530" s="288"/>
      <c r="P530" s="291"/>
      <c r="Q530" s="288"/>
      <c r="R530" s="265"/>
      <c r="S530" s="297"/>
      <c r="T530" s="297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8"/>
      <c r="F531" s="288"/>
      <c r="G531" s="288"/>
      <c r="H531" s="288"/>
      <c r="I531" s="288"/>
      <c r="J531" s="288"/>
      <c r="K531" s="288"/>
      <c r="L531" s="288"/>
      <c r="M531" s="288"/>
      <c r="N531" s="288"/>
      <c r="O531" s="288"/>
      <c r="P531" s="291"/>
      <c r="Q531" s="288"/>
      <c r="R531" s="265"/>
      <c r="S531" s="297"/>
      <c r="T531" s="297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8"/>
      <c r="F532" s="288"/>
      <c r="G532" s="288"/>
      <c r="H532" s="288"/>
      <c r="I532" s="288"/>
      <c r="J532" s="288"/>
      <c r="K532" s="288"/>
      <c r="L532" s="288"/>
      <c r="M532" s="288"/>
      <c r="N532" s="288"/>
      <c r="O532" s="288"/>
      <c r="P532" s="291"/>
      <c r="Q532" s="288"/>
      <c r="R532" s="265"/>
      <c r="S532" s="297"/>
      <c r="T532" s="297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8"/>
      <c r="F533" s="288"/>
      <c r="G533" s="288"/>
      <c r="H533" s="288"/>
      <c r="I533" s="288"/>
      <c r="J533" s="288"/>
      <c r="K533" s="288"/>
      <c r="L533" s="288"/>
      <c r="M533" s="288"/>
      <c r="N533" s="288"/>
      <c r="O533" s="288"/>
      <c r="P533" s="291"/>
      <c r="Q533" s="288"/>
      <c r="R533" s="265"/>
      <c r="S533" s="297"/>
      <c r="T533" s="297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8"/>
      <c r="F534" s="288"/>
      <c r="G534" s="288"/>
      <c r="H534" s="288"/>
      <c r="I534" s="288"/>
      <c r="J534" s="288"/>
      <c r="K534" s="288"/>
      <c r="L534" s="288"/>
      <c r="M534" s="288"/>
      <c r="N534" s="288"/>
      <c r="O534" s="288"/>
      <c r="P534" s="291"/>
      <c r="Q534" s="288"/>
      <c r="R534" s="265"/>
      <c r="S534" s="297"/>
      <c r="T534" s="297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8"/>
      <c r="F535" s="288"/>
      <c r="G535" s="288"/>
      <c r="H535" s="288"/>
      <c r="I535" s="288"/>
      <c r="J535" s="288"/>
      <c r="K535" s="288"/>
      <c r="L535" s="288"/>
      <c r="M535" s="288"/>
      <c r="N535" s="288"/>
      <c r="O535" s="288"/>
      <c r="P535" s="291"/>
      <c r="Q535" s="288"/>
      <c r="R535" s="265"/>
      <c r="S535" s="297"/>
      <c r="T535" s="297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8"/>
      <c r="F536" s="288"/>
      <c r="G536" s="288"/>
      <c r="H536" s="288"/>
      <c r="I536" s="288"/>
      <c r="J536" s="288"/>
      <c r="K536" s="288"/>
      <c r="L536" s="288"/>
      <c r="M536" s="288"/>
      <c r="N536" s="288"/>
      <c r="O536" s="288"/>
      <c r="P536" s="291"/>
      <c r="Q536" s="288"/>
      <c r="R536" s="265"/>
      <c r="S536" s="297"/>
      <c r="T536" s="297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8"/>
      <c r="F537" s="288"/>
      <c r="G537" s="288"/>
      <c r="H537" s="288"/>
      <c r="I537" s="288"/>
      <c r="J537" s="288"/>
      <c r="K537" s="288"/>
      <c r="L537" s="288"/>
      <c r="M537" s="288"/>
      <c r="N537" s="288"/>
      <c r="O537" s="288"/>
      <c r="P537" s="291"/>
      <c r="Q537" s="288"/>
      <c r="R537" s="265"/>
      <c r="S537" s="297"/>
      <c r="T537" s="297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8"/>
      <c r="F538" s="288"/>
      <c r="G538" s="288"/>
      <c r="H538" s="288"/>
      <c r="I538" s="288"/>
      <c r="J538" s="288"/>
      <c r="K538" s="288"/>
      <c r="L538" s="288"/>
      <c r="M538" s="288"/>
      <c r="N538" s="288"/>
      <c r="O538" s="288"/>
      <c r="P538" s="291"/>
      <c r="Q538" s="288"/>
      <c r="R538" s="265"/>
      <c r="S538" s="297"/>
      <c r="T538" s="297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8"/>
      <c r="F539" s="288"/>
      <c r="G539" s="288"/>
      <c r="H539" s="288"/>
      <c r="I539" s="288"/>
      <c r="J539" s="288"/>
      <c r="K539" s="288"/>
      <c r="L539" s="288"/>
      <c r="M539" s="288"/>
      <c r="N539" s="288"/>
      <c r="O539" s="288"/>
      <c r="P539" s="291"/>
      <c r="Q539" s="288"/>
      <c r="R539" s="265"/>
      <c r="S539" s="297"/>
      <c r="T539" s="297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8"/>
      <c r="F540" s="288"/>
      <c r="G540" s="288"/>
      <c r="H540" s="288"/>
      <c r="I540" s="288"/>
      <c r="J540" s="288"/>
      <c r="K540" s="288"/>
      <c r="L540" s="288"/>
      <c r="M540" s="288"/>
      <c r="N540" s="288"/>
      <c r="O540" s="288"/>
      <c r="P540" s="291"/>
      <c r="Q540" s="288"/>
      <c r="R540" s="265"/>
      <c r="S540" s="297"/>
      <c r="T540" s="297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8"/>
      <c r="F541" s="288"/>
      <c r="G541" s="288"/>
      <c r="H541" s="288"/>
      <c r="I541" s="288"/>
      <c r="J541" s="288"/>
      <c r="K541" s="288"/>
      <c r="L541" s="288"/>
      <c r="M541" s="288"/>
      <c r="N541" s="288"/>
      <c r="O541" s="288"/>
      <c r="P541" s="291"/>
      <c r="Q541" s="288"/>
      <c r="R541" s="265"/>
      <c r="S541" s="297"/>
      <c r="T541" s="297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8"/>
      <c r="F542" s="288"/>
      <c r="G542" s="288"/>
      <c r="H542" s="288"/>
      <c r="I542" s="288"/>
      <c r="J542" s="288"/>
      <c r="K542" s="288"/>
      <c r="L542" s="288"/>
      <c r="M542" s="288"/>
      <c r="N542" s="288"/>
      <c r="O542" s="288"/>
      <c r="P542" s="291"/>
      <c r="Q542" s="288"/>
      <c r="R542" s="265"/>
      <c r="S542" s="297"/>
      <c r="T542" s="297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8"/>
      <c r="F543" s="288"/>
      <c r="G543" s="288"/>
      <c r="H543" s="288"/>
      <c r="I543" s="288"/>
      <c r="J543" s="288"/>
      <c r="K543" s="288"/>
      <c r="L543" s="288"/>
      <c r="M543" s="288"/>
      <c r="N543" s="288"/>
      <c r="O543" s="288"/>
      <c r="P543" s="291"/>
      <c r="Q543" s="288"/>
      <c r="R543" s="265"/>
      <c r="S543" s="297"/>
      <c r="T543" s="297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8"/>
      <c r="F544" s="288"/>
      <c r="G544" s="288"/>
      <c r="H544" s="288"/>
      <c r="I544" s="288"/>
      <c r="J544" s="288"/>
      <c r="K544" s="288"/>
      <c r="L544" s="288"/>
      <c r="M544" s="288"/>
      <c r="N544" s="288"/>
      <c r="O544" s="288"/>
      <c r="P544" s="291"/>
      <c r="Q544" s="288"/>
      <c r="R544" s="265"/>
      <c r="S544" s="297"/>
      <c r="T544" s="297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8"/>
      <c r="F545" s="288"/>
      <c r="G545" s="288"/>
      <c r="H545" s="288"/>
      <c r="I545" s="288"/>
      <c r="J545" s="288"/>
      <c r="K545" s="288"/>
      <c r="L545" s="288"/>
      <c r="M545" s="288"/>
      <c r="N545" s="288"/>
      <c r="O545" s="288"/>
      <c r="P545" s="291"/>
      <c r="Q545" s="288"/>
      <c r="R545" s="265"/>
      <c r="S545" s="297"/>
      <c r="T545" s="297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8"/>
      <c r="F546" s="288"/>
      <c r="G546" s="288"/>
      <c r="H546" s="288"/>
      <c r="I546" s="288"/>
      <c r="J546" s="288"/>
      <c r="K546" s="288"/>
      <c r="L546" s="288"/>
      <c r="M546" s="288"/>
      <c r="N546" s="288"/>
      <c r="O546" s="288"/>
      <c r="P546" s="291"/>
      <c r="Q546" s="288"/>
      <c r="R546" s="265"/>
      <c r="S546" s="297"/>
      <c r="T546" s="297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8"/>
      <c r="F547" s="288"/>
      <c r="G547" s="288"/>
      <c r="H547" s="288"/>
      <c r="I547" s="288"/>
      <c r="J547" s="288"/>
      <c r="K547" s="288"/>
      <c r="L547" s="288"/>
      <c r="M547" s="288"/>
      <c r="N547" s="288"/>
      <c r="O547" s="288"/>
      <c r="P547" s="291"/>
      <c r="Q547" s="288"/>
      <c r="R547" s="265"/>
      <c r="S547" s="297"/>
      <c r="T547" s="297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8"/>
      <c r="F548" s="288"/>
      <c r="G548" s="288"/>
      <c r="H548" s="288"/>
      <c r="I548" s="288"/>
      <c r="J548" s="288"/>
      <c r="K548" s="288"/>
      <c r="L548" s="288"/>
      <c r="M548" s="288"/>
      <c r="N548" s="288"/>
      <c r="O548" s="288"/>
      <c r="P548" s="291"/>
      <c r="Q548" s="288"/>
      <c r="R548" s="265"/>
      <c r="S548" s="297"/>
      <c r="T548" s="297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8"/>
      <c r="F549" s="288"/>
      <c r="G549" s="288"/>
      <c r="H549" s="288"/>
      <c r="I549" s="288"/>
      <c r="J549" s="288"/>
      <c r="K549" s="288"/>
      <c r="L549" s="288"/>
      <c r="M549" s="288"/>
      <c r="N549" s="288"/>
      <c r="O549" s="288"/>
      <c r="P549" s="291"/>
      <c r="Q549" s="288"/>
      <c r="R549" s="265"/>
      <c r="S549" s="297"/>
      <c r="T549" s="297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8"/>
      <c r="F550" s="288"/>
      <c r="G550" s="288"/>
      <c r="H550" s="288"/>
      <c r="I550" s="288"/>
      <c r="J550" s="288"/>
      <c r="K550" s="288"/>
      <c r="L550" s="288"/>
      <c r="M550" s="288"/>
      <c r="N550" s="288"/>
      <c r="O550" s="288"/>
      <c r="P550" s="291"/>
      <c r="Q550" s="288"/>
      <c r="R550" s="265"/>
      <c r="S550" s="297"/>
      <c r="T550" s="297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8"/>
      <c r="F551" s="288"/>
      <c r="G551" s="288"/>
      <c r="H551" s="288"/>
      <c r="I551" s="288"/>
      <c r="J551" s="288"/>
      <c r="K551" s="288"/>
      <c r="L551" s="288"/>
      <c r="M551" s="288"/>
      <c r="N551" s="288"/>
      <c r="O551" s="288"/>
      <c r="P551" s="291"/>
      <c r="Q551" s="288"/>
      <c r="R551" s="265"/>
      <c r="S551" s="297"/>
      <c r="T551" s="297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8"/>
      <c r="F552" s="288"/>
      <c r="G552" s="288"/>
      <c r="H552" s="288"/>
      <c r="I552" s="288"/>
      <c r="J552" s="288"/>
      <c r="K552" s="288"/>
      <c r="L552" s="288"/>
      <c r="M552" s="288"/>
      <c r="N552" s="288"/>
      <c r="O552" s="288"/>
      <c r="P552" s="291"/>
      <c r="Q552" s="288"/>
      <c r="R552" s="265"/>
      <c r="S552" s="297"/>
      <c r="T552" s="297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8"/>
      <c r="F553" s="288"/>
      <c r="G553" s="288"/>
      <c r="H553" s="288"/>
      <c r="I553" s="288"/>
      <c r="J553" s="288"/>
      <c r="K553" s="288"/>
      <c r="L553" s="288"/>
      <c r="M553" s="288"/>
      <c r="N553" s="288"/>
      <c r="O553" s="288"/>
      <c r="P553" s="291"/>
      <c r="Q553" s="288"/>
      <c r="R553" s="265"/>
      <c r="S553" s="297"/>
      <c r="T553" s="297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8"/>
      <c r="F554" s="288"/>
      <c r="G554" s="288"/>
      <c r="H554" s="288"/>
      <c r="I554" s="288"/>
      <c r="J554" s="288"/>
      <c r="K554" s="288"/>
      <c r="L554" s="288"/>
      <c r="M554" s="288"/>
      <c r="N554" s="288"/>
      <c r="O554" s="288"/>
      <c r="P554" s="291"/>
      <c r="Q554" s="288"/>
      <c r="R554" s="265"/>
      <c r="S554" s="297"/>
      <c r="T554" s="297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8"/>
      <c r="F555" s="288"/>
      <c r="G555" s="288"/>
      <c r="H555" s="288"/>
      <c r="I555" s="288"/>
      <c r="J555" s="288"/>
      <c r="K555" s="288"/>
      <c r="L555" s="288"/>
      <c r="M555" s="288"/>
      <c r="N555" s="288"/>
      <c r="O555" s="288"/>
      <c r="P555" s="291"/>
      <c r="Q555" s="288"/>
      <c r="R555" s="265"/>
      <c r="S555" s="297"/>
      <c r="T555" s="297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8"/>
      <c r="F556" s="288"/>
      <c r="G556" s="288"/>
      <c r="H556" s="288"/>
      <c r="I556" s="288"/>
      <c r="J556" s="288"/>
      <c r="K556" s="288"/>
      <c r="L556" s="288"/>
      <c r="M556" s="288"/>
      <c r="N556" s="288"/>
      <c r="O556" s="288"/>
      <c r="P556" s="291"/>
      <c r="Q556" s="288"/>
      <c r="R556" s="265"/>
      <c r="S556" s="297"/>
      <c r="T556" s="297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8"/>
      <c r="F557" s="288"/>
      <c r="G557" s="288"/>
      <c r="H557" s="288"/>
      <c r="I557" s="288"/>
      <c r="J557" s="288"/>
      <c r="K557" s="288"/>
      <c r="L557" s="288"/>
      <c r="M557" s="288"/>
      <c r="N557" s="288"/>
      <c r="O557" s="288"/>
      <c r="P557" s="291"/>
      <c r="Q557" s="288"/>
      <c r="R557" s="265"/>
      <c r="S557" s="297"/>
      <c r="T557" s="297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8"/>
      <c r="F558" s="288"/>
      <c r="G558" s="288"/>
      <c r="H558" s="288"/>
      <c r="I558" s="288"/>
      <c r="J558" s="288"/>
      <c r="K558" s="288"/>
      <c r="L558" s="288"/>
      <c r="M558" s="288"/>
      <c r="N558" s="288"/>
      <c r="O558" s="288"/>
      <c r="P558" s="291"/>
      <c r="Q558" s="288"/>
      <c r="R558" s="265"/>
      <c r="S558" s="297"/>
      <c r="T558" s="297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8"/>
      <c r="F559" s="288"/>
      <c r="G559" s="288"/>
      <c r="H559" s="288"/>
      <c r="I559" s="288"/>
      <c r="J559" s="288"/>
      <c r="K559" s="288"/>
      <c r="L559" s="288"/>
      <c r="M559" s="288"/>
      <c r="N559" s="288"/>
      <c r="O559" s="288"/>
      <c r="P559" s="291"/>
      <c r="Q559" s="288"/>
      <c r="R559" s="265"/>
      <c r="S559" s="297"/>
      <c r="T559" s="297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8"/>
      <c r="F560" s="288"/>
      <c r="G560" s="288"/>
      <c r="H560" s="288"/>
      <c r="I560" s="288"/>
      <c r="J560" s="288"/>
      <c r="K560" s="288"/>
      <c r="L560" s="288"/>
      <c r="M560" s="288"/>
      <c r="N560" s="288"/>
      <c r="O560" s="288"/>
      <c r="P560" s="291"/>
      <c r="Q560" s="288"/>
      <c r="R560" s="265"/>
      <c r="S560" s="297"/>
      <c r="T560" s="297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8"/>
      <c r="F561" s="288"/>
      <c r="G561" s="288"/>
      <c r="H561" s="288"/>
      <c r="I561" s="288"/>
      <c r="J561" s="288"/>
      <c r="K561" s="288"/>
      <c r="L561" s="288"/>
      <c r="M561" s="288"/>
      <c r="N561" s="288"/>
      <c r="O561" s="288"/>
      <c r="P561" s="291"/>
      <c r="Q561" s="288"/>
      <c r="R561" s="265"/>
      <c r="S561" s="297"/>
      <c r="T561" s="297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8"/>
      <c r="F562" s="288"/>
      <c r="G562" s="288"/>
      <c r="H562" s="288"/>
      <c r="I562" s="288"/>
      <c r="J562" s="288"/>
      <c r="K562" s="288"/>
      <c r="L562" s="288"/>
      <c r="M562" s="288"/>
      <c r="N562" s="288"/>
      <c r="O562" s="288"/>
      <c r="P562" s="291"/>
      <c r="Q562" s="288"/>
      <c r="R562" s="265"/>
      <c r="S562" s="297"/>
      <c r="T562" s="297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8"/>
      <c r="F563" s="288"/>
      <c r="G563" s="288"/>
      <c r="H563" s="288"/>
      <c r="I563" s="288"/>
      <c r="J563" s="288"/>
      <c r="K563" s="288"/>
      <c r="L563" s="288"/>
      <c r="M563" s="288"/>
      <c r="N563" s="288"/>
      <c r="O563" s="288"/>
      <c r="P563" s="291"/>
      <c r="Q563" s="288"/>
      <c r="R563" s="265"/>
      <c r="S563" s="297"/>
      <c r="T563" s="297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8"/>
      <c r="F564" s="288"/>
      <c r="G564" s="288"/>
      <c r="H564" s="288"/>
      <c r="I564" s="288"/>
      <c r="J564" s="288"/>
      <c r="K564" s="288"/>
      <c r="L564" s="288"/>
      <c r="M564" s="288"/>
      <c r="N564" s="288"/>
      <c r="O564" s="288"/>
      <c r="P564" s="291"/>
      <c r="Q564" s="288"/>
      <c r="R564" s="265"/>
      <c r="S564" s="297"/>
      <c r="T564" s="297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8"/>
      <c r="F565" s="288"/>
      <c r="G565" s="288"/>
      <c r="H565" s="288"/>
      <c r="I565" s="288"/>
      <c r="J565" s="288"/>
      <c r="K565" s="288"/>
      <c r="L565" s="288"/>
      <c r="M565" s="288"/>
      <c r="N565" s="288"/>
      <c r="O565" s="288"/>
      <c r="P565" s="291"/>
      <c r="Q565" s="288"/>
      <c r="R565" s="265"/>
      <c r="S565" s="297"/>
      <c r="T565" s="297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8"/>
      <c r="F566" s="288"/>
      <c r="G566" s="288"/>
      <c r="H566" s="288"/>
      <c r="I566" s="288"/>
      <c r="J566" s="288"/>
      <c r="K566" s="288"/>
      <c r="L566" s="288"/>
      <c r="M566" s="288"/>
      <c r="N566" s="288"/>
      <c r="O566" s="288"/>
      <c r="P566" s="291"/>
      <c r="Q566" s="288"/>
      <c r="R566" s="265"/>
      <c r="S566" s="297"/>
      <c r="T566" s="297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8"/>
      <c r="F567" s="288"/>
      <c r="G567" s="288"/>
      <c r="H567" s="288"/>
      <c r="I567" s="288"/>
      <c r="J567" s="288"/>
      <c r="K567" s="288"/>
      <c r="L567" s="288"/>
      <c r="M567" s="288"/>
      <c r="N567" s="288"/>
      <c r="O567" s="288"/>
      <c r="P567" s="291"/>
      <c r="Q567" s="288"/>
      <c r="R567" s="265"/>
      <c r="S567" s="297"/>
      <c r="T567" s="297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8"/>
      <c r="F568" s="288"/>
      <c r="G568" s="288"/>
      <c r="H568" s="288"/>
      <c r="I568" s="288"/>
      <c r="J568" s="288"/>
      <c r="K568" s="288"/>
      <c r="L568" s="288"/>
      <c r="M568" s="288"/>
      <c r="N568" s="288"/>
      <c r="O568" s="288"/>
      <c r="P568" s="291"/>
      <c r="Q568" s="288"/>
      <c r="R568" s="265"/>
      <c r="S568" s="297"/>
      <c r="T568" s="297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8"/>
      <c r="F569" s="288"/>
      <c r="G569" s="288"/>
      <c r="H569" s="288"/>
      <c r="I569" s="288"/>
      <c r="J569" s="288"/>
      <c r="K569" s="288"/>
      <c r="L569" s="288"/>
      <c r="M569" s="288"/>
      <c r="N569" s="288"/>
      <c r="O569" s="288"/>
      <c r="P569" s="291"/>
      <c r="Q569" s="288"/>
      <c r="R569" s="265"/>
      <c r="S569" s="297"/>
      <c r="T569" s="297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8"/>
      <c r="F570" s="288"/>
      <c r="G570" s="288"/>
      <c r="H570" s="288"/>
      <c r="I570" s="288"/>
      <c r="J570" s="288"/>
      <c r="K570" s="288"/>
      <c r="L570" s="288"/>
      <c r="M570" s="288"/>
      <c r="N570" s="288"/>
      <c r="O570" s="288"/>
      <c r="P570" s="291"/>
      <c r="Q570" s="288"/>
      <c r="R570" s="265"/>
      <c r="S570" s="297"/>
      <c r="T570" s="297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8"/>
      <c r="F571" s="288"/>
      <c r="G571" s="288"/>
      <c r="H571" s="288"/>
      <c r="I571" s="288"/>
      <c r="J571" s="288"/>
      <c r="K571" s="288"/>
      <c r="L571" s="288"/>
      <c r="M571" s="288"/>
      <c r="N571" s="288"/>
      <c r="O571" s="288"/>
      <c r="P571" s="291"/>
      <c r="Q571" s="288"/>
      <c r="R571" s="265"/>
      <c r="S571" s="297"/>
      <c r="T571" s="297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8"/>
      <c r="F572" s="288"/>
      <c r="G572" s="288"/>
      <c r="H572" s="288"/>
      <c r="I572" s="288"/>
      <c r="J572" s="288"/>
      <c r="K572" s="288"/>
      <c r="L572" s="288"/>
      <c r="M572" s="288"/>
      <c r="N572" s="288"/>
      <c r="O572" s="288"/>
      <c r="P572" s="291"/>
      <c r="Q572" s="288"/>
      <c r="R572" s="265"/>
      <c r="S572" s="297"/>
      <c r="T572" s="297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8"/>
      <c r="F573" s="288"/>
      <c r="G573" s="288"/>
      <c r="H573" s="288"/>
      <c r="I573" s="288"/>
      <c r="J573" s="288"/>
      <c r="K573" s="288"/>
      <c r="L573" s="288"/>
      <c r="M573" s="288"/>
      <c r="N573" s="288"/>
      <c r="O573" s="288"/>
      <c r="P573" s="291"/>
      <c r="Q573" s="288"/>
      <c r="R573" s="265"/>
      <c r="S573" s="297"/>
      <c r="T573" s="297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8"/>
      <c r="F574" s="288"/>
      <c r="G574" s="288"/>
      <c r="H574" s="288"/>
      <c r="I574" s="288"/>
      <c r="J574" s="288"/>
      <c r="K574" s="288"/>
      <c r="L574" s="288"/>
      <c r="M574" s="288"/>
      <c r="N574" s="288"/>
      <c r="O574" s="288"/>
      <c r="P574" s="291"/>
      <c r="Q574" s="288"/>
      <c r="R574" s="265"/>
      <c r="S574" s="297"/>
      <c r="T574" s="297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8"/>
      <c r="F575" s="288"/>
      <c r="G575" s="288"/>
      <c r="H575" s="288"/>
      <c r="I575" s="288"/>
      <c r="J575" s="288"/>
      <c r="K575" s="288"/>
      <c r="L575" s="288"/>
      <c r="M575" s="288"/>
      <c r="N575" s="288"/>
      <c r="O575" s="288"/>
      <c r="P575" s="291"/>
      <c r="Q575" s="288"/>
      <c r="R575" s="265"/>
      <c r="S575" s="297"/>
      <c r="T575" s="297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8"/>
      <c r="F576" s="288"/>
      <c r="G576" s="288"/>
      <c r="H576" s="288"/>
      <c r="I576" s="288"/>
      <c r="J576" s="288"/>
      <c r="K576" s="288"/>
      <c r="L576" s="288"/>
      <c r="M576" s="288"/>
      <c r="N576" s="288"/>
      <c r="O576" s="288"/>
      <c r="P576" s="291"/>
      <c r="Q576" s="288"/>
      <c r="R576" s="265"/>
      <c r="S576" s="297"/>
      <c r="T576" s="297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8"/>
      <c r="F577" s="288"/>
      <c r="G577" s="288"/>
      <c r="H577" s="288"/>
      <c r="I577" s="288"/>
      <c r="J577" s="288"/>
      <c r="K577" s="288"/>
      <c r="L577" s="288"/>
      <c r="M577" s="288"/>
      <c r="N577" s="288"/>
      <c r="O577" s="288"/>
      <c r="P577" s="291"/>
      <c r="Q577" s="288"/>
      <c r="R577" s="265"/>
      <c r="S577" s="297"/>
      <c r="T577" s="297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8"/>
      <c r="F578" s="288"/>
      <c r="G578" s="288"/>
      <c r="H578" s="288"/>
      <c r="I578" s="288"/>
      <c r="J578" s="288"/>
      <c r="K578" s="288"/>
      <c r="L578" s="288"/>
      <c r="M578" s="288"/>
      <c r="N578" s="288"/>
      <c r="O578" s="288"/>
      <c r="P578" s="291"/>
      <c r="Q578" s="288"/>
      <c r="R578" s="265"/>
      <c r="S578" s="297"/>
      <c r="T578" s="297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8"/>
      <c r="F579" s="288"/>
      <c r="G579" s="288"/>
      <c r="H579" s="288"/>
      <c r="I579" s="288"/>
      <c r="J579" s="288"/>
      <c r="K579" s="288"/>
      <c r="L579" s="288"/>
      <c r="M579" s="288"/>
      <c r="N579" s="288"/>
      <c r="O579" s="288"/>
      <c r="P579" s="291"/>
      <c r="Q579" s="288"/>
      <c r="R579" s="265"/>
      <c r="S579" s="297"/>
      <c r="T579" s="297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8"/>
      <c r="F580" s="288"/>
      <c r="G580" s="288"/>
      <c r="H580" s="288"/>
      <c r="I580" s="288"/>
      <c r="J580" s="288"/>
      <c r="K580" s="288"/>
      <c r="L580" s="288"/>
      <c r="M580" s="288"/>
      <c r="N580" s="288"/>
      <c r="O580" s="288"/>
      <c r="P580" s="291"/>
      <c r="Q580" s="288"/>
      <c r="R580" s="265"/>
      <c r="S580" s="297"/>
      <c r="T580" s="297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8"/>
      <c r="F581" s="288"/>
      <c r="G581" s="288"/>
      <c r="H581" s="288"/>
      <c r="I581" s="288"/>
      <c r="J581" s="288"/>
      <c r="K581" s="288"/>
      <c r="L581" s="288"/>
      <c r="M581" s="288"/>
      <c r="N581" s="288"/>
      <c r="O581" s="288"/>
      <c r="P581" s="291"/>
      <c r="Q581" s="288"/>
      <c r="R581" s="265"/>
      <c r="S581" s="297"/>
      <c r="T581" s="297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8"/>
      <c r="F582" s="288"/>
      <c r="G582" s="288"/>
      <c r="H582" s="288"/>
      <c r="I582" s="288"/>
      <c r="J582" s="288"/>
      <c r="K582" s="288"/>
      <c r="L582" s="288"/>
      <c r="M582" s="288"/>
      <c r="N582" s="288"/>
      <c r="O582" s="288"/>
      <c r="P582" s="291"/>
      <c r="Q582" s="288"/>
      <c r="R582" s="265"/>
      <c r="S582" s="297"/>
      <c r="T582" s="297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8"/>
      <c r="F583" s="288"/>
      <c r="G583" s="288"/>
      <c r="H583" s="288"/>
      <c r="I583" s="288"/>
      <c r="J583" s="288"/>
      <c r="K583" s="288"/>
      <c r="L583" s="288"/>
      <c r="M583" s="288"/>
      <c r="N583" s="288"/>
      <c r="O583" s="288"/>
      <c r="P583" s="291"/>
      <c r="Q583" s="288"/>
      <c r="R583" s="265"/>
      <c r="S583" s="297"/>
      <c r="T583" s="297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8"/>
      <c r="F584" s="288"/>
      <c r="G584" s="288"/>
      <c r="H584" s="288"/>
      <c r="I584" s="288"/>
      <c r="J584" s="288"/>
      <c r="K584" s="288"/>
      <c r="L584" s="288"/>
      <c r="M584" s="288"/>
      <c r="N584" s="288"/>
      <c r="O584" s="288"/>
      <c r="P584" s="291"/>
      <c r="Q584" s="288"/>
      <c r="R584" s="265"/>
      <c r="S584" s="297"/>
      <c r="T584" s="297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8"/>
      <c r="F585" s="288"/>
      <c r="G585" s="288"/>
      <c r="H585" s="288"/>
      <c r="I585" s="288"/>
      <c r="J585" s="288"/>
      <c r="K585" s="288"/>
      <c r="L585" s="288"/>
      <c r="M585" s="288"/>
      <c r="N585" s="288"/>
      <c r="O585" s="288"/>
      <c r="P585" s="291"/>
      <c r="Q585" s="288"/>
      <c r="R585" s="265"/>
      <c r="S585" s="297"/>
      <c r="T585" s="297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8"/>
      <c r="F586" s="288"/>
      <c r="G586" s="288"/>
      <c r="H586" s="288"/>
      <c r="I586" s="288"/>
      <c r="J586" s="288"/>
      <c r="K586" s="288"/>
      <c r="L586" s="288"/>
      <c r="M586" s="288"/>
      <c r="N586" s="288"/>
      <c r="O586" s="288"/>
      <c r="P586" s="291"/>
      <c r="Q586" s="288"/>
      <c r="R586" s="265"/>
      <c r="S586" s="297"/>
      <c r="T586" s="297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8"/>
      <c r="F587" s="288"/>
      <c r="G587" s="288"/>
      <c r="H587" s="288"/>
      <c r="I587" s="288"/>
      <c r="J587" s="288"/>
      <c r="K587" s="288"/>
      <c r="L587" s="288"/>
      <c r="M587" s="288"/>
      <c r="N587" s="288"/>
      <c r="O587" s="288"/>
      <c r="P587" s="291"/>
      <c r="Q587" s="288"/>
      <c r="R587" s="265"/>
      <c r="S587" s="297"/>
      <c r="T587" s="297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8"/>
      <c r="F588" s="288"/>
      <c r="G588" s="288"/>
      <c r="H588" s="288"/>
      <c r="I588" s="288"/>
      <c r="J588" s="288"/>
      <c r="K588" s="288"/>
      <c r="L588" s="288"/>
      <c r="M588" s="288"/>
      <c r="N588" s="288"/>
      <c r="O588" s="288"/>
      <c r="P588" s="291"/>
      <c r="Q588" s="288"/>
      <c r="R588" s="265"/>
      <c r="S588" s="297"/>
      <c r="T588" s="297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8"/>
      <c r="F589" s="288"/>
      <c r="G589" s="288"/>
      <c r="H589" s="288"/>
      <c r="I589" s="288"/>
      <c r="J589" s="288"/>
      <c r="K589" s="288"/>
      <c r="L589" s="288"/>
      <c r="M589" s="288"/>
      <c r="N589" s="288"/>
      <c r="O589" s="288"/>
      <c r="P589" s="291"/>
      <c r="Q589" s="288"/>
      <c r="R589" s="265"/>
      <c r="S589" s="297"/>
      <c r="T589" s="297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8"/>
      <c r="F590" s="288"/>
      <c r="G590" s="288"/>
      <c r="H590" s="288"/>
      <c r="I590" s="288"/>
      <c r="J590" s="288"/>
      <c r="K590" s="288"/>
      <c r="L590" s="288"/>
      <c r="M590" s="288"/>
      <c r="N590" s="288"/>
      <c r="O590" s="288"/>
      <c r="P590" s="291"/>
      <c r="Q590" s="288"/>
      <c r="R590" s="265"/>
      <c r="S590" s="297"/>
      <c r="T590" s="297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8"/>
      <c r="F591" s="288"/>
      <c r="G591" s="288"/>
      <c r="H591" s="288"/>
      <c r="I591" s="288"/>
      <c r="J591" s="288"/>
      <c r="K591" s="288"/>
      <c r="L591" s="288"/>
      <c r="M591" s="288"/>
      <c r="N591" s="288"/>
      <c r="O591" s="288"/>
      <c r="P591" s="291"/>
      <c r="Q591" s="288"/>
      <c r="R591" s="265"/>
      <c r="S591" s="297"/>
      <c r="T591" s="297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8"/>
      <c r="F592" s="288"/>
      <c r="G592" s="288"/>
      <c r="H592" s="288"/>
      <c r="I592" s="288"/>
      <c r="J592" s="288"/>
      <c r="K592" s="288"/>
      <c r="L592" s="288"/>
      <c r="M592" s="288"/>
      <c r="N592" s="288"/>
      <c r="O592" s="288"/>
      <c r="P592" s="291"/>
      <c r="Q592" s="288"/>
      <c r="R592" s="265"/>
      <c r="S592" s="297"/>
      <c r="T592" s="297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8"/>
      <c r="F593" s="288"/>
      <c r="G593" s="288"/>
      <c r="H593" s="288"/>
      <c r="I593" s="288"/>
      <c r="J593" s="288"/>
      <c r="K593" s="288"/>
      <c r="L593" s="288"/>
      <c r="M593" s="288"/>
      <c r="N593" s="288"/>
      <c r="O593" s="288"/>
      <c r="P593" s="291"/>
      <c r="Q593" s="288"/>
      <c r="R593" s="265"/>
      <c r="S593" s="297"/>
      <c r="T593" s="297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8"/>
      <c r="F594" s="288"/>
      <c r="G594" s="288"/>
      <c r="H594" s="288"/>
      <c r="I594" s="288"/>
      <c r="J594" s="288"/>
      <c r="K594" s="288"/>
      <c r="L594" s="288"/>
      <c r="M594" s="288"/>
      <c r="N594" s="288"/>
      <c r="O594" s="288"/>
      <c r="P594" s="291"/>
      <c r="Q594" s="288"/>
      <c r="R594" s="265"/>
      <c r="S594" s="297"/>
      <c r="T594" s="297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8"/>
      <c r="F595" s="288"/>
      <c r="G595" s="288"/>
      <c r="H595" s="288"/>
      <c r="I595" s="288"/>
      <c r="J595" s="288"/>
      <c r="K595" s="288"/>
      <c r="L595" s="288"/>
      <c r="M595" s="288"/>
      <c r="N595" s="288"/>
      <c r="O595" s="288"/>
      <c r="P595" s="291"/>
      <c r="Q595" s="288"/>
      <c r="R595" s="265"/>
      <c r="S595" s="297"/>
      <c r="T595" s="297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8"/>
      <c r="F596" s="288"/>
      <c r="G596" s="288"/>
      <c r="H596" s="288"/>
      <c r="I596" s="288"/>
      <c r="J596" s="288"/>
      <c r="K596" s="288"/>
      <c r="L596" s="288"/>
      <c r="M596" s="288"/>
      <c r="N596" s="288"/>
      <c r="O596" s="288"/>
      <c r="P596" s="291"/>
      <c r="Q596" s="288"/>
      <c r="R596" s="265"/>
      <c r="S596" s="297"/>
      <c r="T596" s="297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8"/>
      <c r="F597" s="288"/>
      <c r="G597" s="288"/>
      <c r="H597" s="288"/>
      <c r="I597" s="288"/>
      <c r="J597" s="288"/>
      <c r="K597" s="288"/>
      <c r="L597" s="288"/>
      <c r="M597" s="288"/>
      <c r="N597" s="288"/>
      <c r="O597" s="288"/>
      <c r="P597" s="291"/>
      <c r="Q597" s="288"/>
      <c r="R597" s="265"/>
      <c r="S597" s="297"/>
      <c r="T597" s="297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8"/>
      <c r="F598" s="288"/>
      <c r="G598" s="288"/>
      <c r="H598" s="288"/>
      <c r="I598" s="288"/>
      <c r="J598" s="288"/>
      <c r="K598" s="288"/>
      <c r="L598" s="288"/>
      <c r="M598" s="288"/>
      <c r="N598" s="288"/>
      <c r="O598" s="288"/>
      <c r="P598" s="291"/>
      <c r="Q598" s="288"/>
      <c r="R598" s="265"/>
      <c r="S598" s="297"/>
      <c r="T598" s="297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8"/>
      <c r="F599" s="288"/>
      <c r="G599" s="288"/>
      <c r="H599" s="288"/>
      <c r="I599" s="288"/>
      <c r="J599" s="288"/>
      <c r="K599" s="288"/>
      <c r="L599" s="288"/>
      <c r="M599" s="288"/>
      <c r="N599" s="288"/>
      <c r="O599" s="288"/>
      <c r="P599" s="291"/>
      <c r="Q599" s="288"/>
      <c r="R599" s="265"/>
      <c r="S599" s="297"/>
      <c r="T599" s="297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8"/>
      <c r="F600" s="288"/>
      <c r="G600" s="288"/>
      <c r="H600" s="288"/>
      <c r="I600" s="288"/>
      <c r="J600" s="288"/>
      <c r="K600" s="288"/>
      <c r="L600" s="288"/>
      <c r="M600" s="288"/>
      <c r="N600" s="288"/>
      <c r="O600" s="288"/>
      <c r="P600" s="291"/>
      <c r="Q600" s="288"/>
      <c r="R600" s="265"/>
      <c r="S600" s="297"/>
      <c r="T600" s="297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8"/>
      <c r="F601" s="288"/>
      <c r="G601" s="288"/>
      <c r="H601" s="288"/>
      <c r="I601" s="288"/>
      <c r="J601" s="288"/>
      <c r="K601" s="288"/>
      <c r="L601" s="288"/>
      <c r="M601" s="288"/>
      <c r="N601" s="288"/>
      <c r="O601" s="288"/>
      <c r="P601" s="291"/>
      <c r="Q601" s="288"/>
      <c r="R601" s="265"/>
      <c r="S601" s="297"/>
      <c r="T601" s="297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8"/>
      <c r="F602" s="288"/>
      <c r="G602" s="288"/>
      <c r="H602" s="288"/>
      <c r="I602" s="288"/>
      <c r="J602" s="288"/>
      <c r="K602" s="288"/>
      <c r="L602" s="288"/>
      <c r="M602" s="288"/>
      <c r="N602" s="288"/>
      <c r="O602" s="288"/>
      <c r="P602" s="291"/>
      <c r="Q602" s="288"/>
      <c r="R602" s="265"/>
      <c r="S602" s="297"/>
      <c r="T602" s="297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8"/>
      <c r="F603" s="288"/>
      <c r="G603" s="288"/>
      <c r="H603" s="288"/>
      <c r="I603" s="288"/>
      <c r="J603" s="288"/>
      <c r="K603" s="288"/>
      <c r="L603" s="288"/>
      <c r="M603" s="288"/>
      <c r="N603" s="288"/>
      <c r="O603" s="288"/>
      <c r="P603" s="291"/>
      <c r="Q603" s="288"/>
      <c r="R603" s="265"/>
      <c r="S603" s="297"/>
      <c r="T603" s="297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8"/>
      <c r="F604" s="288"/>
      <c r="G604" s="288"/>
      <c r="H604" s="288"/>
      <c r="I604" s="288"/>
      <c r="J604" s="288"/>
      <c r="K604" s="288"/>
      <c r="L604" s="288"/>
      <c r="M604" s="288"/>
      <c r="N604" s="288"/>
      <c r="O604" s="288"/>
      <c r="P604" s="291"/>
      <c r="Q604" s="288"/>
      <c r="R604" s="265"/>
      <c r="S604" s="297"/>
      <c r="T604" s="297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8"/>
      <c r="F605" s="288"/>
      <c r="G605" s="288"/>
      <c r="H605" s="288"/>
      <c r="I605" s="288"/>
      <c r="J605" s="288"/>
      <c r="K605" s="288"/>
      <c r="L605" s="288"/>
      <c r="M605" s="288"/>
      <c r="N605" s="288"/>
      <c r="O605" s="288"/>
      <c r="P605" s="291"/>
      <c r="Q605" s="288"/>
      <c r="R605" s="265"/>
      <c r="S605" s="297"/>
      <c r="T605" s="297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8"/>
      <c r="F606" s="288"/>
      <c r="G606" s="288"/>
      <c r="H606" s="288"/>
      <c r="I606" s="288"/>
      <c r="J606" s="288"/>
      <c r="K606" s="288"/>
      <c r="L606" s="288"/>
      <c r="M606" s="288"/>
      <c r="N606" s="288"/>
      <c r="O606" s="288"/>
      <c r="P606" s="291"/>
      <c r="Q606" s="288"/>
      <c r="R606" s="265"/>
      <c r="S606" s="297"/>
      <c r="T606" s="297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8"/>
      <c r="F607" s="288"/>
      <c r="G607" s="288"/>
      <c r="H607" s="288"/>
      <c r="I607" s="288"/>
      <c r="J607" s="288"/>
      <c r="K607" s="288"/>
      <c r="L607" s="288"/>
      <c r="M607" s="288"/>
      <c r="N607" s="288"/>
      <c r="O607" s="288"/>
      <c r="P607" s="291"/>
      <c r="Q607" s="288"/>
      <c r="R607" s="265"/>
      <c r="S607" s="297"/>
      <c r="T607" s="297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8"/>
      <c r="F608" s="288"/>
      <c r="G608" s="288"/>
      <c r="H608" s="288"/>
      <c r="I608" s="288"/>
      <c r="J608" s="288"/>
      <c r="K608" s="288"/>
      <c r="L608" s="288"/>
      <c r="M608" s="288"/>
      <c r="N608" s="288"/>
      <c r="O608" s="288"/>
      <c r="P608" s="291"/>
      <c r="Q608" s="288"/>
      <c r="R608" s="265"/>
      <c r="S608" s="297"/>
      <c r="T608" s="297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8"/>
      <c r="F609" s="288"/>
      <c r="G609" s="288"/>
      <c r="H609" s="288"/>
      <c r="I609" s="288"/>
      <c r="J609" s="288"/>
      <c r="K609" s="288"/>
      <c r="L609" s="288"/>
      <c r="M609" s="288"/>
      <c r="N609" s="288"/>
      <c r="O609" s="288"/>
      <c r="P609" s="291"/>
      <c r="Q609" s="288"/>
      <c r="R609" s="265"/>
      <c r="S609" s="297"/>
      <c r="T609" s="297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8"/>
      <c r="F610" s="288"/>
      <c r="G610" s="288"/>
      <c r="H610" s="288"/>
      <c r="I610" s="288"/>
      <c r="J610" s="288"/>
      <c r="K610" s="288"/>
      <c r="L610" s="288"/>
      <c r="M610" s="288"/>
      <c r="N610" s="288"/>
      <c r="O610" s="288"/>
      <c r="P610" s="291"/>
      <c r="Q610" s="288"/>
      <c r="R610" s="265"/>
      <c r="S610" s="297"/>
      <c r="T610" s="297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8"/>
      <c r="F611" s="288"/>
      <c r="G611" s="288"/>
      <c r="H611" s="288"/>
      <c r="I611" s="288"/>
      <c r="J611" s="288"/>
      <c r="K611" s="288"/>
      <c r="L611" s="288"/>
      <c r="M611" s="288"/>
      <c r="N611" s="288"/>
      <c r="O611" s="288"/>
      <c r="P611" s="291"/>
      <c r="Q611" s="288"/>
      <c r="R611" s="265"/>
      <c r="S611" s="297"/>
      <c r="T611" s="297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8"/>
      <c r="F612" s="288"/>
      <c r="G612" s="288"/>
      <c r="H612" s="288"/>
      <c r="I612" s="288"/>
      <c r="J612" s="288"/>
      <c r="K612" s="288"/>
      <c r="L612" s="288"/>
      <c r="M612" s="288"/>
      <c r="N612" s="288"/>
      <c r="O612" s="288"/>
      <c r="P612" s="291"/>
      <c r="Q612" s="288"/>
      <c r="R612" s="265"/>
      <c r="S612" s="297"/>
      <c r="T612" s="297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8"/>
      <c r="F613" s="288"/>
      <c r="G613" s="288"/>
      <c r="H613" s="288"/>
      <c r="I613" s="288"/>
      <c r="J613" s="288"/>
      <c r="K613" s="288"/>
      <c r="L613" s="288"/>
      <c r="M613" s="288"/>
      <c r="N613" s="288"/>
      <c r="O613" s="288"/>
      <c r="P613" s="291"/>
      <c r="Q613" s="288"/>
      <c r="R613" s="265"/>
      <c r="S613" s="297"/>
      <c r="T613" s="297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8"/>
      <c r="F614" s="288"/>
      <c r="G614" s="288"/>
      <c r="H614" s="288"/>
      <c r="I614" s="288"/>
      <c r="J614" s="288"/>
      <c r="K614" s="288"/>
      <c r="L614" s="288"/>
      <c r="M614" s="288"/>
      <c r="N614" s="288"/>
      <c r="O614" s="288"/>
      <c r="P614" s="291"/>
      <c r="Q614" s="288"/>
      <c r="R614" s="265"/>
      <c r="S614" s="297"/>
      <c r="T614" s="297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8"/>
      <c r="F615" s="288"/>
      <c r="G615" s="288"/>
      <c r="H615" s="288"/>
      <c r="I615" s="288"/>
      <c r="J615" s="288"/>
      <c r="K615" s="288"/>
      <c r="L615" s="288"/>
      <c r="M615" s="288"/>
      <c r="N615" s="288"/>
      <c r="O615" s="288"/>
      <c r="P615" s="291"/>
      <c r="Q615" s="288"/>
      <c r="R615" s="265"/>
      <c r="S615" s="297"/>
      <c r="T615" s="297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8"/>
      <c r="F616" s="288"/>
      <c r="G616" s="288"/>
      <c r="H616" s="288"/>
      <c r="I616" s="288"/>
      <c r="J616" s="288"/>
      <c r="K616" s="288"/>
      <c r="L616" s="288"/>
      <c r="M616" s="288"/>
      <c r="N616" s="288"/>
      <c r="O616" s="288"/>
      <c r="P616" s="291"/>
      <c r="Q616" s="288"/>
      <c r="R616" s="265"/>
      <c r="S616" s="297"/>
      <c r="T616" s="297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8"/>
      <c r="F617" s="288"/>
      <c r="G617" s="288"/>
      <c r="H617" s="288"/>
      <c r="I617" s="288"/>
      <c r="J617" s="288"/>
      <c r="K617" s="288"/>
      <c r="L617" s="288"/>
      <c r="M617" s="288"/>
      <c r="N617" s="288"/>
      <c r="O617" s="288"/>
      <c r="P617" s="291"/>
      <c r="Q617" s="288"/>
      <c r="R617" s="265"/>
      <c r="S617" s="297"/>
      <c r="T617" s="297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8"/>
      <c r="F618" s="288"/>
      <c r="G618" s="288"/>
      <c r="H618" s="288"/>
      <c r="I618" s="288"/>
      <c r="J618" s="288"/>
      <c r="K618" s="288"/>
      <c r="L618" s="288"/>
      <c r="M618" s="288"/>
      <c r="N618" s="288"/>
      <c r="O618" s="288"/>
      <c r="P618" s="291"/>
      <c r="Q618" s="288"/>
      <c r="R618" s="265"/>
      <c r="S618" s="297"/>
      <c r="T618" s="297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8"/>
      <c r="F619" s="288"/>
      <c r="G619" s="288"/>
      <c r="H619" s="288"/>
      <c r="I619" s="288"/>
      <c r="J619" s="288"/>
      <c r="K619" s="288"/>
      <c r="L619" s="288"/>
      <c r="M619" s="288"/>
      <c r="N619" s="288"/>
      <c r="O619" s="288"/>
      <c r="P619" s="291"/>
      <c r="Q619" s="288"/>
      <c r="R619" s="265"/>
      <c r="S619" s="297"/>
      <c r="T619" s="297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8"/>
      <c r="F620" s="288"/>
      <c r="G620" s="288"/>
      <c r="H620" s="288"/>
      <c r="I620" s="288"/>
      <c r="J620" s="288"/>
      <c r="K620" s="288"/>
      <c r="L620" s="288"/>
      <c r="M620" s="288"/>
      <c r="N620" s="288"/>
      <c r="O620" s="288"/>
      <c r="P620" s="291"/>
      <c r="Q620" s="288"/>
      <c r="R620" s="265"/>
      <c r="S620" s="297"/>
      <c r="T620" s="297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8"/>
      <c r="F621" s="288"/>
      <c r="G621" s="288"/>
      <c r="H621" s="288"/>
      <c r="I621" s="288"/>
      <c r="J621" s="288"/>
      <c r="K621" s="288"/>
      <c r="L621" s="288"/>
      <c r="M621" s="288"/>
      <c r="N621" s="288"/>
      <c r="O621" s="288"/>
      <c r="P621" s="291"/>
      <c r="Q621" s="288"/>
      <c r="R621" s="265"/>
      <c r="S621" s="297"/>
      <c r="T621" s="297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8"/>
      <c r="F622" s="288"/>
      <c r="G622" s="288"/>
      <c r="H622" s="288"/>
      <c r="I622" s="288"/>
      <c r="J622" s="288"/>
      <c r="K622" s="288"/>
      <c r="L622" s="288"/>
      <c r="M622" s="288"/>
      <c r="N622" s="288"/>
      <c r="O622" s="288"/>
      <c r="P622" s="291"/>
      <c r="Q622" s="288"/>
      <c r="R622" s="265"/>
      <c r="S622" s="297"/>
      <c r="T622" s="297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8"/>
      <c r="F623" s="288"/>
      <c r="G623" s="288"/>
      <c r="H623" s="288"/>
      <c r="I623" s="288"/>
      <c r="J623" s="288"/>
      <c r="K623" s="288"/>
      <c r="L623" s="288"/>
      <c r="M623" s="288"/>
      <c r="N623" s="288"/>
      <c r="O623" s="288"/>
      <c r="P623" s="291"/>
      <c r="Q623" s="288"/>
      <c r="R623" s="265"/>
      <c r="S623" s="297"/>
      <c r="T623" s="297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8"/>
      <c r="F624" s="288"/>
      <c r="G624" s="288"/>
      <c r="H624" s="288"/>
      <c r="I624" s="288"/>
      <c r="J624" s="288"/>
      <c r="K624" s="288"/>
      <c r="L624" s="288"/>
      <c r="M624" s="288"/>
      <c r="N624" s="288"/>
      <c r="O624" s="288"/>
      <c r="P624" s="291"/>
      <c r="Q624" s="288"/>
      <c r="R624" s="265"/>
      <c r="S624" s="297"/>
      <c r="T624" s="297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8"/>
      <c r="F625" s="288"/>
      <c r="G625" s="288"/>
      <c r="H625" s="288"/>
      <c r="I625" s="288"/>
      <c r="J625" s="288"/>
      <c r="K625" s="288"/>
      <c r="L625" s="288"/>
      <c r="M625" s="288"/>
      <c r="N625" s="288"/>
      <c r="O625" s="288"/>
      <c r="P625" s="291"/>
      <c r="Q625" s="288"/>
      <c r="R625" s="265"/>
      <c r="S625" s="297"/>
      <c r="T625" s="297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8"/>
      <c r="F626" s="288"/>
      <c r="G626" s="288"/>
      <c r="H626" s="288"/>
      <c r="I626" s="288"/>
      <c r="J626" s="288"/>
      <c r="K626" s="288"/>
      <c r="L626" s="288"/>
      <c r="M626" s="288"/>
      <c r="N626" s="288"/>
      <c r="O626" s="288"/>
      <c r="P626" s="291"/>
      <c r="Q626" s="288"/>
      <c r="R626" s="265"/>
      <c r="S626" s="297"/>
      <c r="T626" s="297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8"/>
      <c r="F627" s="288"/>
      <c r="G627" s="288"/>
      <c r="H627" s="288"/>
      <c r="I627" s="288"/>
      <c r="J627" s="288"/>
      <c r="K627" s="288"/>
      <c r="L627" s="288"/>
      <c r="M627" s="288"/>
      <c r="N627" s="288"/>
      <c r="O627" s="288"/>
      <c r="P627" s="291"/>
      <c r="Q627" s="288"/>
      <c r="R627" s="265"/>
      <c r="S627" s="297"/>
      <c r="T627" s="297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8"/>
      <c r="F628" s="288"/>
      <c r="G628" s="288"/>
      <c r="H628" s="288"/>
      <c r="I628" s="288"/>
      <c r="J628" s="288"/>
      <c r="K628" s="288"/>
      <c r="L628" s="288"/>
      <c r="M628" s="288"/>
      <c r="N628" s="288"/>
      <c r="O628" s="288"/>
      <c r="P628" s="291"/>
      <c r="Q628" s="288"/>
      <c r="R628" s="265"/>
      <c r="S628" s="297"/>
      <c r="T628" s="297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8"/>
      <c r="F629" s="288"/>
      <c r="G629" s="288"/>
      <c r="H629" s="288"/>
      <c r="I629" s="288"/>
      <c r="J629" s="288"/>
      <c r="K629" s="288"/>
      <c r="L629" s="288"/>
      <c r="M629" s="288"/>
      <c r="N629" s="288"/>
      <c r="O629" s="288"/>
      <c r="P629" s="291"/>
      <c r="Q629" s="288"/>
      <c r="R629" s="265"/>
      <c r="S629" s="297"/>
      <c r="T629" s="297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8"/>
      <c r="F630" s="288"/>
      <c r="G630" s="288"/>
      <c r="H630" s="288"/>
      <c r="I630" s="288"/>
      <c r="J630" s="288"/>
      <c r="K630" s="288"/>
      <c r="L630" s="288"/>
      <c r="M630" s="288"/>
      <c r="N630" s="288"/>
      <c r="O630" s="288"/>
      <c r="P630" s="291"/>
      <c r="Q630" s="288"/>
      <c r="R630" s="265"/>
      <c r="S630" s="297"/>
      <c r="T630" s="297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8"/>
      <c r="F631" s="288"/>
      <c r="G631" s="288"/>
      <c r="H631" s="288"/>
      <c r="I631" s="288"/>
      <c r="J631" s="288"/>
      <c r="K631" s="288"/>
      <c r="L631" s="288"/>
      <c r="M631" s="288"/>
      <c r="N631" s="288"/>
      <c r="O631" s="288"/>
      <c r="P631" s="291"/>
      <c r="Q631" s="288"/>
      <c r="R631" s="265"/>
      <c r="S631" s="297"/>
      <c r="T631" s="297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8"/>
      <c r="F632" s="288"/>
      <c r="G632" s="288"/>
      <c r="H632" s="288"/>
      <c r="I632" s="288"/>
      <c r="J632" s="288"/>
      <c r="K632" s="288"/>
      <c r="L632" s="288"/>
      <c r="M632" s="288"/>
      <c r="N632" s="288"/>
      <c r="O632" s="288"/>
      <c r="P632" s="291"/>
      <c r="Q632" s="288"/>
      <c r="R632" s="265"/>
      <c r="S632" s="297"/>
      <c r="T632" s="297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8"/>
      <c r="F633" s="288"/>
      <c r="G633" s="288"/>
      <c r="H633" s="288"/>
      <c r="I633" s="288"/>
      <c r="J633" s="288"/>
      <c r="K633" s="288"/>
      <c r="L633" s="288"/>
      <c r="M633" s="288"/>
      <c r="N633" s="288"/>
      <c r="O633" s="288"/>
      <c r="P633" s="291"/>
      <c r="Q633" s="288"/>
      <c r="R633" s="265"/>
      <c r="S633" s="297"/>
      <c r="T633" s="297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8"/>
      <c r="F634" s="288"/>
      <c r="G634" s="288"/>
      <c r="H634" s="288"/>
      <c r="I634" s="288"/>
      <c r="J634" s="288"/>
      <c r="K634" s="288"/>
      <c r="L634" s="288"/>
      <c r="M634" s="288"/>
      <c r="N634" s="288"/>
      <c r="O634" s="288"/>
      <c r="P634" s="291"/>
      <c r="Q634" s="288"/>
      <c r="R634" s="265"/>
      <c r="S634" s="297"/>
      <c r="T634" s="297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8"/>
      <c r="F635" s="288"/>
      <c r="G635" s="288"/>
      <c r="H635" s="288"/>
      <c r="I635" s="288"/>
      <c r="J635" s="288"/>
      <c r="K635" s="288"/>
      <c r="L635" s="288"/>
      <c r="M635" s="288"/>
      <c r="N635" s="288"/>
      <c r="O635" s="288"/>
      <c r="P635" s="291"/>
      <c r="Q635" s="288"/>
      <c r="R635" s="265"/>
      <c r="S635" s="297"/>
      <c r="T635" s="297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8"/>
      <c r="F636" s="288"/>
      <c r="G636" s="288"/>
      <c r="H636" s="288"/>
      <c r="I636" s="288"/>
      <c r="J636" s="288"/>
      <c r="K636" s="288"/>
      <c r="L636" s="288"/>
      <c r="M636" s="288"/>
      <c r="N636" s="288"/>
      <c r="O636" s="288"/>
      <c r="P636" s="291"/>
      <c r="Q636" s="288"/>
      <c r="R636" s="265"/>
      <c r="S636" s="297"/>
      <c r="T636" s="297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8"/>
      <c r="F637" s="288"/>
      <c r="G637" s="288"/>
      <c r="H637" s="288"/>
      <c r="I637" s="288"/>
      <c r="J637" s="288"/>
      <c r="K637" s="288"/>
      <c r="L637" s="288"/>
      <c r="M637" s="288"/>
      <c r="N637" s="288"/>
      <c r="O637" s="288"/>
      <c r="P637" s="291"/>
      <c r="Q637" s="288"/>
      <c r="R637" s="265"/>
      <c r="S637" s="297"/>
      <c r="T637" s="297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8"/>
      <c r="F638" s="288"/>
      <c r="G638" s="288"/>
      <c r="H638" s="288"/>
      <c r="I638" s="288"/>
      <c r="J638" s="288"/>
      <c r="K638" s="288"/>
      <c r="L638" s="288"/>
      <c r="M638" s="288"/>
      <c r="N638" s="288"/>
      <c r="O638" s="288"/>
      <c r="P638" s="291"/>
      <c r="Q638" s="288"/>
      <c r="R638" s="265"/>
      <c r="S638" s="297"/>
      <c r="T638" s="297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8"/>
      <c r="F639" s="288"/>
      <c r="G639" s="288"/>
      <c r="H639" s="288"/>
      <c r="I639" s="288"/>
      <c r="J639" s="288"/>
      <c r="K639" s="288"/>
      <c r="L639" s="288"/>
      <c r="M639" s="288"/>
      <c r="N639" s="288"/>
      <c r="O639" s="288"/>
      <c r="P639" s="291"/>
      <c r="Q639" s="288"/>
      <c r="R639" s="265"/>
      <c r="S639" s="297"/>
      <c r="T639" s="297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8"/>
      <c r="F640" s="288"/>
      <c r="G640" s="288"/>
      <c r="H640" s="288"/>
      <c r="I640" s="288"/>
      <c r="J640" s="288"/>
      <c r="K640" s="288"/>
      <c r="L640" s="288"/>
      <c r="M640" s="288"/>
      <c r="N640" s="288"/>
      <c r="O640" s="288"/>
      <c r="P640" s="291"/>
      <c r="Q640" s="288"/>
      <c r="R640" s="265"/>
      <c r="S640" s="297"/>
      <c r="T640" s="297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8"/>
      <c r="F641" s="288"/>
      <c r="G641" s="288"/>
      <c r="H641" s="288"/>
      <c r="I641" s="288"/>
      <c r="J641" s="288"/>
      <c r="K641" s="288"/>
      <c r="L641" s="288"/>
      <c r="M641" s="288"/>
      <c r="N641" s="288"/>
      <c r="O641" s="288"/>
      <c r="P641" s="291"/>
      <c r="Q641" s="288"/>
      <c r="R641" s="265"/>
      <c r="S641" s="297"/>
      <c r="T641" s="297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8"/>
      <c r="F642" s="288"/>
      <c r="G642" s="288"/>
      <c r="H642" s="288"/>
      <c r="I642" s="288"/>
      <c r="J642" s="288"/>
      <c r="K642" s="288"/>
      <c r="L642" s="288"/>
      <c r="M642" s="288"/>
      <c r="N642" s="288"/>
      <c r="O642" s="288"/>
      <c r="P642" s="291"/>
      <c r="Q642" s="288"/>
      <c r="R642" s="265"/>
      <c r="S642" s="297"/>
      <c r="T642" s="297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8"/>
      <c r="F643" s="288"/>
      <c r="G643" s="288"/>
      <c r="H643" s="288"/>
      <c r="I643" s="288"/>
      <c r="J643" s="288"/>
      <c r="K643" s="288"/>
      <c r="L643" s="288"/>
      <c r="M643" s="288"/>
      <c r="N643" s="288"/>
      <c r="O643" s="288"/>
      <c r="P643" s="291"/>
      <c r="Q643" s="288"/>
      <c r="R643" s="265"/>
      <c r="S643" s="297"/>
      <c r="T643" s="297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8"/>
      <c r="F644" s="288"/>
      <c r="G644" s="288"/>
      <c r="H644" s="288"/>
      <c r="I644" s="288"/>
      <c r="J644" s="288"/>
      <c r="K644" s="288"/>
      <c r="L644" s="288"/>
      <c r="M644" s="288"/>
      <c r="N644" s="288"/>
      <c r="O644" s="288"/>
      <c r="P644" s="291"/>
      <c r="Q644" s="288"/>
      <c r="R644" s="265"/>
      <c r="S644" s="297"/>
      <c r="T644" s="297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8"/>
      <c r="F645" s="288"/>
      <c r="G645" s="288"/>
      <c r="H645" s="288"/>
      <c r="I645" s="288"/>
      <c r="J645" s="288"/>
      <c r="K645" s="288"/>
      <c r="L645" s="288"/>
      <c r="M645" s="288"/>
      <c r="N645" s="288"/>
      <c r="O645" s="288"/>
      <c r="P645" s="291"/>
      <c r="Q645" s="288"/>
      <c r="R645" s="265"/>
      <c r="S645" s="297"/>
      <c r="T645" s="297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8"/>
      <c r="F646" s="288"/>
      <c r="G646" s="288"/>
      <c r="H646" s="288"/>
      <c r="I646" s="288"/>
      <c r="J646" s="288"/>
      <c r="K646" s="288"/>
      <c r="L646" s="288"/>
      <c r="M646" s="288"/>
      <c r="N646" s="288"/>
      <c r="O646" s="288"/>
      <c r="P646" s="291"/>
      <c r="Q646" s="288"/>
      <c r="R646" s="265"/>
      <c r="S646" s="297"/>
      <c r="T646" s="297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8"/>
      <c r="F647" s="288"/>
      <c r="G647" s="288"/>
      <c r="H647" s="288"/>
      <c r="I647" s="288"/>
      <c r="J647" s="288"/>
      <c r="K647" s="288"/>
      <c r="L647" s="288"/>
      <c r="M647" s="288"/>
      <c r="N647" s="288"/>
      <c r="O647" s="288"/>
      <c r="P647" s="291"/>
      <c r="Q647" s="288"/>
      <c r="R647" s="265"/>
      <c r="S647" s="297"/>
      <c r="T647" s="297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8"/>
      <c r="F648" s="288"/>
      <c r="G648" s="288"/>
      <c r="H648" s="288"/>
      <c r="I648" s="288"/>
      <c r="J648" s="288"/>
      <c r="K648" s="288"/>
      <c r="L648" s="288"/>
      <c r="M648" s="288"/>
      <c r="N648" s="288"/>
      <c r="O648" s="288"/>
      <c r="P648" s="291"/>
      <c r="Q648" s="288"/>
      <c r="R648" s="265"/>
      <c r="S648" s="297"/>
      <c r="T648" s="297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8"/>
      <c r="F649" s="288"/>
      <c r="G649" s="288"/>
      <c r="H649" s="288"/>
      <c r="I649" s="288"/>
      <c r="J649" s="288"/>
      <c r="K649" s="288"/>
      <c r="L649" s="288"/>
      <c r="M649" s="288"/>
      <c r="N649" s="288"/>
      <c r="O649" s="288"/>
      <c r="P649" s="291"/>
      <c r="Q649" s="288"/>
      <c r="R649" s="265"/>
      <c r="S649" s="297"/>
      <c r="T649" s="297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8"/>
      <c r="F650" s="288"/>
      <c r="G650" s="288"/>
      <c r="H650" s="288"/>
      <c r="I650" s="288"/>
      <c r="J650" s="288"/>
      <c r="K650" s="288"/>
      <c r="L650" s="288"/>
      <c r="M650" s="288"/>
      <c r="N650" s="288"/>
      <c r="O650" s="288"/>
      <c r="P650" s="291"/>
      <c r="Q650" s="288"/>
      <c r="R650" s="265"/>
      <c r="S650" s="297"/>
      <c r="T650" s="297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8"/>
      <c r="F651" s="288"/>
      <c r="G651" s="288"/>
      <c r="H651" s="288"/>
      <c r="I651" s="288"/>
      <c r="J651" s="288"/>
      <c r="K651" s="288"/>
      <c r="L651" s="288"/>
      <c r="M651" s="288"/>
      <c r="N651" s="288"/>
      <c r="O651" s="288"/>
      <c r="P651" s="291"/>
      <c r="Q651" s="288"/>
      <c r="R651" s="265"/>
      <c r="S651" s="297"/>
      <c r="T651" s="297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8"/>
      <c r="F652" s="288"/>
      <c r="G652" s="288"/>
      <c r="H652" s="288"/>
      <c r="I652" s="288"/>
      <c r="J652" s="288"/>
      <c r="K652" s="288"/>
      <c r="L652" s="288"/>
      <c r="M652" s="288"/>
      <c r="N652" s="288"/>
      <c r="O652" s="288"/>
      <c r="P652" s="291"/>
      <c r="Q652" s="288"/>
      <c r="R652" s="265"/>
      <c r="S652" s="297"/>
      <c r="T652" s="297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8"/>
      <c r="F653" s="288"/>
      <c r="G653" s="288"/>
      <c r="H653" s="288"/>
      <c r="I653" s="288"/>
      <c r="J653" s="288"/>
      <c r="K653" s="288"/>
      <c r="L653" s="288"/>
      <c r="M653" s="288"/>
      <c r="N653" s="288"/>
      <c r="O653" s="288"/>
      <c r="P653" s="291"/>
      <c r="Q653" s="288"/>
      <c r="R653" s="265"/>
      <c r="S653" s="297"/>
      <c r="T653" s="297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8"/>
      <c r="F654" s="288"/>
      <c r="G654" s="288"/>
      <c r="H654" s="288"/>
      <c r="I654" s="288"/>
      <c r="J654" s="288"/>
      <c r="K654" s="288"/>
      <c r="L654" s="288"/>
      <c r="M654" s="288"/>
      <c r="N654" s="288"/>
      <c r="O654" s="288"/>
      <c r="P654" s="291"/>
      <c r="Q654" s="288"/>
      <c r="R654" s="265"/>
      <c r="S654" s="297"/>
      <c r="T654" s="297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8"/>
      <c r="F655" s="288"/>
      <c r="G655" s="288"/>
      <c r="H655" s="288"/>
      <c r="I655" s="288"/>
      <c r="J655" s="288"/>
      <c r="K655" s="288"/>
      <c r="L655" s="288"/>
      <c r="M655" s="288"/>
      <c r="N655" s="288"/>
      <c r="O655" s="288"/>
      <c r="P655" s="291"/>
      <c r="Q655" s="288"/>
      <c r="R655" s="265"/>
      <c r="S655" s="297"/>
      <c r="T655" s="297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8"/>
      <c r="F656" s="288"/>
      <c r="G656" s="288"/>
      <c r="H656" s="288"/>
      <c r="I656" s="288"/>
      <c r="J656" s="288"/>
      <c r="K656" s="288"/>
      <c r="L656" s="288"/>
      <c r="M656" s="288"/>
      <c r="N656" s="288"/>
      <c r="O656" s="288"/>
      <c r="P656" s="291"/>
      <c r="Q656" s="288"/>
      <c r="R656" s="265"/>
      <c r="S656" s="297"/>
      <c r="T656" s="297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8"/>
      <c r="F657" s="288"/>
      <c r="G657" s="288"/>
      <c r="H657" s="288"/>
      <c r="I657" s="288"/>
      <c r="J657" s="288"/>
      <c r="K657" s="288"/>
      <c r="L657" s="288"/>
      <c r="M657" s="288"/>
      <c r="N657" s="288"/>
      <c r="O657" s="288"/>
      <c r="P657" s="291"/>
      <c r="Q657" s="288"/>
      <c r="R657" s="265"/>
      <c r="S657" s="297"/>
      <c r="T657" s="297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8"/>
      <c r="F658" s="288"/>
      <c r="G658" s="288"/>
      <c r="H658" s="288"/>
      <c r="I658" s="288"/>
      <c r="J658" s="288"/>
      <c r="K658" s="288"/>
      <c r="L658" s="288"/>
      <c r="M658" s="288"/>
      <c r="N658" s="288"/>
      <c r="O658" s="288"/>
      <c r="P658" s="291"/>
      <c r="Q658" s="288"/>
      <c r="R658" s="265"/>
      <c r="S658" s="297"/>
      <c r="T658" s="297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8"/>
      <c r="F659" s="288"/>
      <c r="G659" s="288"/>
      <c r="H659" s="288"/>
      <c r="I659" s="288"/>
      <c r="J659" s="288"/>
      <c r="K659" s="288"/>
      <c r="L659" s="288"/>
      <c r="M659" s="288"/>
      <c r="N659" s="288"/>
      <c r="O659" s="288"/>
      <c r="P659" s="291"/>
      <c r="Q659" s="288"/>
      <c r="R659" s="265"/>
      <c r="S659" s="297"/>
      <c r="T659" s="297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8"/>
      <c r="F660" s="288"/>
      <c r="G660" s="288"/>
      <c r="H660" s="288"/>
      <c r="I660" s="288"/>
      <c r="J660" s="288"/>
      <c r="K660" s="288"/>
      <c r="L660" s="288"/>
      <c r="M660" s="288"/>
      <c r="N660" s="288"/>
      <c r="O660" s="288"/>
      <c r="P660" s="291"/>
      <c r="Q660" s="288"/>
      <c r="R660" s="265"/>
      <c r="S660" s="297"/>
      <c r="T660" s="297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8"/>
      <c r="F661" s="288"/>
      <c r="G661" s="288"/>
      <c r="H661" s="288"/>
      <c r="I661" s="288"/>
      <c r="J661" s="288"/>
      <c r="K661" s="288"/>
      <c r="L661" s="288"/>
      <c r="M661" s="288"/>
      <c r="N661" s="288"/>
      <c r="O661" s="288"/>
      <c r="P661" s="291"/>
      <c r="Q661" s="288"/>
      <c r="R661" s="265"/>
      <c r="S661" s="297"/>
      <c r="T661" s="297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8"/>
      <c r="F662" s="288"/>
      <c r="G662" s="288"/>
      <c r="H662" s="288"/>
      <c r="I662" s="288"/>
      <c r="J662" s="288"/>
      <c r="K662" s="288"/>
      <c r="L662" s="288"/>
      <c r="M662" s="288"/>
      <c r="N662" s="288"/>
      <c r="O662" s="288"/>
      <c r="P662" s="291"/>
      <c r="Q662" s="288"/>
      <c r="R662" s="265"/>
      <c r="S662" s="297"/>
      <c r="T662" s="297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8"/>
      <c r="F663" s="288"/>
      <c r="G663" s="288"/>
      <c r="H663" s="288"/>
      <c r="I663" s="288"/>
      <c r="J663" s="288"/>
      <c r="K663" s="288"/>
      <c r="L663" s="288"/>
      <c r="M663" s="288"/>
      <c r="N663" s="288"/>
      <c r="O663" s="288"/>
      <c r="P663" s="291"/>
      <c r="Q663" s="288"/>
      <c r="R663" s="265"/>
      <c r="S663" s="297"/>
      <c r="T663" s="297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8"/>
      <c r="F664" s="288"/>
      <c r="G664" s="288"/>
      <c r="H664" s="288"/>
      <c r="I664" s="288"/>
      <c r="J664" s="288"/>
      <c r="K664" s="288"/>
      <c r="L664" s="288"/>
      <c r="M664" s="288"/>
      <c r="N664" s="288"/>
      <c r="O664" s="288"/>
      <c r="P664" s="291"/>
      <c r="Q664" s="288"/>
      <c r="R664" s="265"/>
      <c r="S664" s="297"/>
      <c r="T664" s="297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8"/>
      <c r="F665" s="288"/>
      <c r="G665" s="288"/>
      <c r="H665" s="288"/>
      <c r="I665" s="288"/>
      <c r="J665" s="288"/>
      <c r="K665" s="288"/>
      <c r="L665" s="288"/>
      <c r="M665" s="288"/>
      <c r="N665" s="288"/>
      <c r="O665" s="288"/>
      <c r="P665" s="291"/>
      <c r="Q665" s="288"/>
      <c r="R665" s="265"/>
      <c r="S665" s="297"/>
      <c r="T665" s="297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8"/>
      <c r="F666" s="288"/>
      <c r="G666" s="288"/>
      <c r="H666" s="288"/>
      <c r="I666" s="288"/>
      <c r="J666" s="288"/>
      <c r="K666" s="288"/>
      <c r="L666" s="288"/>
      <c r="M666" s="288"/>
      <c r="N666" s="288"/>
      <c r="O666" s="288"/>
      <c r="P666" s="291"/>
      <c r="Q666" s="288"/>
      <c r="R666" s="265"/>
      <c r="S666" s="297"/>
      <c r="T666" s="297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8"/>
      <c r="F667" s="288"/>
      <c r="G667" s="288"/>
      <c r="H667" s="288"/>
      <c r="I667" s="288"/>
      <c r="J667" s="288"/>
      <c r="K667" s="288"/>
      <c r="L667" s="288"/>
      <c r="M667" s="288"/>
      <c r="N667" s="288"/>
      <c r="O667" s="288"/>
      <c r="P667" s="291"/>
      <c r="Q667" s="288"/>
      <c r="R667" s="265"/>
      <c r="S667" s="297"/>
      <c r="T667" s="297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8"/>
      <c r="F668" s="288"/>
      <c r="G668" s="288"/>
      <c r="H668" s="288"/>
      <c r="I668" s="288"/>
      <c r="J668" s="288"/>
      <c r="K668" s="288"/>
      <c r="L668" s="288"/>
      <c r="M668" s="288"/>
      <c r="N668" s="288"/>
      <c r="O668" s="288"/>
      <c r="P668" s="291"/>
      <c r="Q668" s="288"/>
      <c r="R668" s="265"/>
      <c r="S668" s="297"/>
      <c r="T668" s="297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8"/>
      <c r="F669" s="288"/>
      <c r="G669" s="288"/>
      <c r="H669" s="288"/>
      <c r="I669" s="288"/>
      <c r="J669" s="288"/>
      <c r="K669" s="288"/>
      <c r="L669" s="288"/>
      <c r="M669" s="288"/>
      <c r="N669" s="288"/>
      <c r="O669" s="288"/>
      <c r="P669" s="291"/>
      <c r="Q669" s="288"/>
      <c r="R669" s="265"/>
      <c r="S669" s="297"/>
      <c r="T669" s="297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8"/>
      <c r="F670" s="288"/>
      <c r="G670" s="288"/>
      <c r="H670" s="288"/>
      <c r="I670" s="288"/>
      <c r="J670" s="288"/>
      <c r="K670" s="288"/>
      <c r="L670" s="288"/>
      <c r="M670" s="288"/>
      <c r="N670" s="288"/>
      <c r="O670" s="288"/>
      <c r="P670" s="291"/>
      <c r="Q670" s="288"/>
      <c r="R670" s="265"/>
      <c r="S670" s="297"/>
      <c r="T670" s="297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8"/>
      <c r="F671" s="288"/>
      <c r="G671" s="288"/>
      <c r="H671" s="288"/>
      <c r="I671" s="288"/>
      <c r="J671" s="288"/>
      <c r="K671" s="288"/>
      <c r="L671" s="288"/>
      <c r="M671" s="288"/>
      <c r="N671" s="288"/>
      <c r="O671" s="288"/>
      <c r="P671" s="291"/>
      <c r="Q671" s="288"/>
      <c r="R671" s="265"/>
      <c r="S671" s="297"/>
      <c r="T671" s="297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8"/>
      <c r="F672" s="288"/>
      <c r="G672" s="288"/>
      <c r="H672" s="288"/>
      <c r="I672" s="288"/>
      <c r="J672" s="288"/>
      <c r="K672" s="288"/>
      <c r="L672" s="288"/>
      <c r="M672" s="288"/>
      <c r="N672" s="288"/>
      <c r="O672" s="288"/>
      <c r="P672" s="291"/>
      <c r="Q672" s="288"/>
      <c r="R672" s="265"/>
      <c r="S672" s="297"/>
      <c r="T672" s="297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8"/>
      <c r="F673" s="288"/>
      <c r="G673" s="288"/>
      <c r="H673" s="288"/>
      <c r="I673" s="288"/>
      <c r="J673" s="288"/>
      <c r="K673" s="288"/>
      <c r="L673" s="288"/>
      <c r="M673" s="288"/>
      <c r="N673" s="288"/>
      <c r="O673" s="288"/>
      <c r="P673" s="291"/>
      <c r="Q673" s="288"/>
      <c r="R673" s="265"/>
      <c r="S673" s="297"/>
      <c r="T673" s="297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8"/>
      <c r="F674" s="288"/>
      <c r="G674" s="288"/>
      <c r="H674" s="288"/>
      <c r="I674" s="288"/>
      <c r="J674" s="288"/>
      <c r="K674" s="288"/>
      <c r="L674" s="288"/>
      <c r="M674" s="288"/>
      <c r="N674" s="288"/>
      <c r="O674" s="288"/>
      <c r="P674" s="291"/>
      <c r="Q674" s="288"/>
      <c r="R674" s="265"/>
      <c r="S674" s="297"/>
      <c r="T674" s="297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8"/>
      <c r="F675" s="288"/>
      <c r="G675" s="288"/>
      <c r="H675" s="288"/>
      <c r="I675" s="288"/>
      <c r="J675" s="288"/>
      <c r="K675" s="288"/>
      <c r="L675" s="288"/>
      <c r="M675" s="288"/>
      <c r="N675" s="288"/>
      <c r="O675" s="288"/>
      <c r="P675" s="291"/>
      <c r="Q675" s="288"/>
      <c r="R675" s="265"/>
      <c r="S675" s="297"/>
      <c r="T675" s="297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8"/>
      <c r="F676" s="288"/>
      <c r="G676" s="288"/>
      <c r="H676" s="288"/>
      <c r="I676" s="288"/>
      <c r="J676" s="288"/>
      <c r="K676" s="288"/>
      <c r="L676" s="288"/>
      <c r="M676" s="288"/>
      <c r="N676" s="288"/>
      <c r="O676" s="288"/>
      <c r="P676" s="291"/>
      <c r="Q676" s="288"/>
      <c r="R676" s="265"/>
      <c r="S676" s="297"/>
      <c r="T676" s="297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8"/>
      <c r="F677" s="288"/>
      <c r="G677" s="288"/>
      <c r="H677" s="288"/>
      <c r="I677" s="288"/>
      <c r="J677" s="288"/>
      <c r="K677" s="288"/>
      <c r="L677" s="288"/>
      <c r="M677" s="288"/>
      <c r="N677" s="288"/>
      <c r="O677" s="288"/>
      <c r="P677" s="291"/>
      <c r="Q677" s="288"/>
      <c r="R677" s="265"/>
      <c r="S677" s="297"/>
      <c r="T677" s="297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8"/>
      <c r="F678" s="288"/>
      <c r="G678" s="288"/>
      <c r="H678" s="288"/>
      <c r="I678" s="288"/>
      <c r="J678" s="288"/>
      <c r="K678" s="288"/>
      <c r="L678" s="288"/>
      <c r="M678" s="288"/>
      <c r="N678" s="288"/>
      <c r="O678" s="288"/>
      <c r="P678" s="291"/>
      <c r="Q678" s="288"/>
      <c r="R678" s="265"/>
      <c r="S678" s="297"/>
      <c r="T678" s="297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8"/>
      <c r="F679" s="288"/>
      <c r="G679" s="288"/>
      <c r="H679" s="288"/>
      <c r="I679" s="288"/>
      <c r="J679" s="288"/>
      <c r="K679" s="288"/>
      <c r="L679" s="288"/>
      <c r="M679" s="288"/>
      <c r="N679" s="288"/>
      <c r="O679" s="288"/>
      <c r="P679" s="291"/>
      <c r="Q679" s="288"/>
      <c r="R679" s="265"/>
      <c r="S679" s="297"/>
      <c r="T679" s="297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8"/>
      <c r="F680" s="288"/>
      <c r="G680" s="288"/>
      <c r="H680" s="288"/>
      <c r="I680" s="288"/>
      <c r="J680" s="288"/>
      <c r="K680" s="288"/>
      <c r="L680" s="288"/>
      <c r="M680" s="288"/>
      <c r="N680" s="288"/>
      <c r="O680" s="288"/>
      <c r="P680" s="291"/>
      <c r="Q680" s="288"/>
      <c r="R680" s="265"/>
      <c r="S680" s="297"/>
      <c r="T680" s="297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8"/>
      <c r="F681" s="288"/>
      <c r="G681" s="288"/>
      <c r="H681" s="288"/>
      <c r="I681" s="288"/>
      <c r="J681" s="288"/>
      <c r="K681" s="288"/>
      <c r="L681" s="288"/>
      <c r="M681" s="288"/>
      <c r="N681" s="288"/>
      <c r="O681" s="288"/>
      <c r="P681" s="291"/>
      <c r="Q681" s="288"/>
      <c r="R681" s="265"/>
      <c r="S681" s="297"/>
      <c r="T681" s="297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8"/>
      <c r="F682" s="288"/>
      <c r="G682" s="288"/>
      <c r="H682" s="288"/>
      <c r="I682" s="288"/>
      <c r="J682" s="288"/>
      <c r="K682" s="288"/>
      <c r="L682" s="288"/>
      <c r="M682" s="288"/>
      <c r="N682" s="288"/>
      <c r="O682" s="288"/>
      <c r="P682" s="291"/>
      <c r="Q682" s="288"/>
      <c r="R682" s="265"/>
      <c r="S682" s="297"/>
      <c r="T682" s="297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8"/>
      <c r="F683" s="288"/>
      <c r="G683" s="288"/>
      <c r="H683" s="288"/>
      <c r="I683" s="288"/>
      <c r="J683" s="288"/>
      <c r="K683" s="288"/>
      <c r="L683" s="288"/>
      <c r="M683" s="288"/>
      <c r="N683" s="288"/>
      <c r="O683" s="288"/>
      <c r="P683" s="291"/>
      <c r="Q683" s="288"/>
      <c r="R683" s="265"/>
      <c r="S683" s="297"/>
      <c r="T683" s="297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8"/>
      <c r="F684" s="288"/>
      <c r="G684" s="288"/>
      <c r="H684" s="288"/>
      <c r="I684" s="288"/>
      <c r="J684" s="288"/>
      <c r="K684" s="288"/>
      <c r="L684" s="288"/>
      <c r="M684" s="288"/>
      <c r="N684" s="288"/>
      <c r="O684" s="288"/>
      <c r="P684" s="291"/>
      <c r="Q684" s="288"/>
      <c r="R684" s="265"/>
      <c r="S684" s="297"/>
      <c r="T684" s="297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8"/>
      <c r="F685" s="288"/>
      <c r="G685" s="288"/>
      <c r="H685" s="288"/>
      <c r="I685" s="288"/>
      <c r="J685" s="288"/>
      <c r="K685" s="288"/>
      <c r="L685" s="288"/>
      <c r="M685" s="288"/>
      <c r="N685" s="288"/>
      <c r="O685" s="288"/>
      <c r="P685" s="291"/>
      <c r="Q685" s="288"/>
      <c r="R685" s="265"/>
      <c r="S685" s="297"/>
      <c r="T685" s="297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8"/>
      <c r="F686" s="288"/>
      <c r="G686" s="288"/>
      <c r="H686" s="288"/>
      <c r="I686" s="288"/>
      <c r="J686" s="288"/>
      <c r="K686" s="288"/>
      <c r="L686" s="288"/>
      <c r="M686" s="288"/>
      <c r="N686" s="288"/>
      <c r="O686" s="288"/>
      <c r="P686" s="291"/>
      <c r="Q686" s="288"/>
      <c r="R686" s="265"/>
      <c r="S686" s="297"/>
      <c r="T686" s="297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8"/>
      <c r="F687" s="288"/>
      <c r="G687" s="288"/>
      <c r="H687" s="288"/>
      <c r="I687" s="288"/>
      <c r="J687" s="288"/>
      <c r="K687" s="288"/>
      <c r="L687" s="288"/>
      <c r="M687" s="288"/>
      <c r="N687" s="288"/>
      <c r="O687" s="288"/>
      <c r="P687" s="291"/>
      <c r="Q687" s="288"/>
      <c r="R687" s="265"/>
      <c r="S687" s="297"/>
      <c r="T687" s="297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8"/>
      <c r="F688" s="288"/>
      <c r="G688" s="288"/>
      <c r="H688" s="288"/>
      <c r="I688" s="288"/>
      <c r="J688" s="288"/>
      <c r="K688" s="288"/>
      <c r="L688" s="288"/>
      <c r="M688" s="288"/>
      <c r="N688" s="288"/>
      <c r="O688" s="288"/>
      <c r="P688" s="291"/>
      <c r="Q688" s="288"/>
      <c r="R688" s="265"/>
      <c r="S688" s="297"/>
      <c r="T688" s="297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8"/>
      <c r="F689" s="288"/>
      <c r="G689" s="288"/>
      <c r="H689" s="288"/>
      <c r="I689" s="288"/>
      <c r="J689" s="288"/>
      <c r="K689" s="288"/>
      <c r="L689" s="288"/>
      <c r="M689" s="288"/>
      <c r="N689" s="288"/>
      <c r="O689" s="288"/>
      <c r="P689" s="291"/>
      <c r="Q689" s="288"/>
      <c r="R689" s="265"/>
      <c r="S689" s="297"/>
      <c r="T689" s="297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8"/>
      <c r="F690" s="288"/>
      <c r="G690" s="288"/>
      <c r="H690" s="288"/>
      <c r="I690" s="288"/>
      <c r="J690" s="288"/>
      <c r="K690" s="288"/>
      <c r="L690" s="288"/>
      <c r="M690" s="288"/>
      <c r="N690" s="288"/>
      <c r="O690" s="288"/>
      <c r="P690" s="291"/>
      <c r="Q690" s="288"/>
      <c r="R690" s="265"/>
      <c r="S690" s="297"/>
      <c r="T690" s="297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8"/>
      <c r="F691" s="288"/>
      <c r="G691" s="288"/>
      <c r="H691" s="288"/>
      <c r="I691" s="288"/>
      <c r="J691" s="288"/>
      <c r="K691" s="288"/>
      <c r="L691" s="288"/>
      <c r="M691" s="288"/>
      <c r="N691" s="288"/>
      <c r="O691" s="288"/>
      <c r="P691" s="291"/>
      <c r="Q691" s="288"/>
      <c r="R691" s="265"/>
      <c r="S691" s="297"/>
      <c r="T691" s="297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8"/>
      <c r="F692" s="288"/>
      <c r="G692" s="288"/>
      <c r="H692" s="288"/>
      <c r="I692" s="288"/>
      <c r="J692" s="288"/>
      <c r="K692" s="288"/>
      <c r="L692" s="288"/>
      <c r="M692" s="288"/>
      <c r="N692" s="288"/>
      <c r="O692" s="288"/>
      <c r="P692" s="291"/>
      <c r="Q692" s="288"/>
      <c r="R692" s="265"/>
      <c r="S692" s="297"/>
      <c r="T692" s="297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8"/>
      <c r="F693" s="288"/>
      <c r="G693" s="288"/>
      <c r="H693" s="288"/>
      <c r="I693" s="288"/>
      <c r="J693" s="288"/>
      <c r="K693" s="288"/>
      <c r="L693" s="288"/>
      <c r="M693" s="288"/>
      <c r="N693" s="288"/>
      <c r="O693" s="288"/>
      <c r="P693" s="291"/>
      <c r="Q693" s="288"/>
      <c r="R693" s="265"/>
      <c r="S693" s="297"/>
      <c r="T693" s="297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8"/>
      <c r="F694" s="288"/>
      <c r="G694" s="288"/>
      <c r="H694" s="288"/>
      <c r="I694" s="288"/>
      <c r="J694" s="288"/>
      <c r="K694" s="288"/>
      <c r="L694" s="288"/>
      <c r="M694" s="288"/>
      <c r="N694" s="288"/>
      <c r="O694" s="288"/>
      <c r="P694" s="291"/>
      <c r="Q694" s="288"/>
      <c r="R694" s="265"/>
      <c r="S694" s="297"/>
      <c r="T694" s="297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8"/>
      <c r="F695" s="288"/>
      <c r="G695" s="288"/>
      <c r="H695" s="288"/>
      <c r="I695" s="288"/>
      <c r="J695" s="288"/>
      <c r="K695" s="288"/>
      <c r="L695" s="288"/>
      <c r="M695" s="288"/>
      <c r="N695" s="288"/>
      <c r="O695" s="288"/>
      <c r="P695" s="291"/>
      <c r="Q695" s="288"/>
      <c r="R695" s="265"/>
      <c r="S695" s="297"/>
      <c r="T695" s="297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8"/>
      <c r="F696" s="288"/>
      <c r="G696" s="288"/>
      <c r="H696" s="288"/>
      <c r="I696" s="288"/>
      <c r="J696" s="288"/>
      <c r="K696" s="288"/>
      <c r="L696" s="288"/>
      <c r="M696" s="288"/>
      <c r="N696" s="288"/>
      <c r="O696" s="288"/>
      <c r="P696" s="291"/>
      <c r="Q696" s="288"/>
      <c r="R696" s="265"/>
      <c r="S696" s="297"/>
      <c r="T696" s="297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8"/>
      <c r="F697" s="288"/>
      <c r="G697" s="288"/>
      <c r="H697" s="288"/>
      <c r="I697" s="288"/>
      <c r="J697" s="288"/>
      <c r="K697" s="288"/>
      <c r="L697" s="288"/>
      <c r="M697" s="288"/>
      <c r="N697" s="288"/>
      <c r="O697" s="288"/>
      <c r="P697" s="291"/>
      <c r="Q697" s="288"/>
      <c r="R697" s="265"/>
      <c r="S697" s="297"/>
      <c r="T697" s="297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8"/>
      <c r="F698" s="288"/>
      <c r="G698" s="288"/>
      <c r="H698" s="288"/>
      <c r="I698" s="288"/>
      <c r="J698" s="288"/>
      <c r="K698" s="288"/>
      <c r="L698" s="288"/>
      <c r="M698" s="288"/>
      <c r="N698" s="288"/>
      <c r="O698" s="288"/>
      <c r="P698" s="291"/>
      <c r="Q698" s="288"/>
      <c r="R698" s="265"/>
      <c r="S698" s="297"/>
      <c r="T698" s="297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8"/>
      <c r="F699" s="288"/>
      <c r="G699" s="288"/>
      <c r="H699" s="288"/>
      <c r="I699" s="288"/>
      <c r="J699" s="288"/>
      <c r="K699" s="288"/>
      <c r="L699" s="288"/>
      <c r="M699" s="288"/>
      <c r="N699" s="288"/>
      <c r="O699" s="288"/>
      <c r="P699" s="291"/>
      <c r="Q699" s="288"/>
      <c r="R699" s="265"/>
      <c r="S699" s="297"/>
      <c r="T699" s="297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8"/>
      <c r="F700" s="288"/>
      <c r="G700" s="288"/>
      <c r="H700" s="288"/>
      <c r="I700" s="288"/>
      <c r="J700" s="288"/>
      <c r="K700" s="288"/>
      <c r="L700" s="288"/>
      <c r="M700" s="288"/>
      <c r="N700" s="288"/>
      <c r="O700" s="288"/>
      <c r="P700" s="291"/>
      <c r="Q700" s="288"/>
      <c r="R700" s="265"/>
      <c r="S700" s="297"/>
      <c r="T700" s="297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8"/>
      <c r="F701" s="288"/>
      <c r="G701" s="288"/>
      <c r="H701" s="288"/>
      <c r="I701" s="288"/>
      <c r="J701" s="288"/>
      <c r="K701" s="288"/>
      <c r="L701" s="288"/>
      <c r="M701" s="288"/>
      <c r="N701" s="288"/>
      <c r="O701" s="288"/>
      <c r="P701" s="291"/>
      <c r="Q701" s="288"/>
      <c r="R701" s="265"/>
      <c r="S701" s="297"/>
      <c r="T701" s="297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8"/>
      <c r="F702" s="288"/>
      <c r="G702" s="288"/>
      <c r="H702" s="288"/>
      <c r="I702" s="288"/>
      <c r="J702" s="288"/>
      <c r="K702" s="288"/>
      <c r="L702" s="288"/>
      <c r="M702" s="288"/>
      <c r="N702" s="288"/>
      <c r="O702" s="288"/>
      <c r="P702" s="291"/>
      <c r="Q702" s="288"/>
      <c r="R702" s="265"/>
      <c r="S702" s="297"/>
      <c r="T702" s="297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8"/>
      <c r="F703" s="288"/>
      <c r="G703" s="288"/>
      <c r="H703" s="288"/>
      <c r="I703" s="288"/>
      <c r="J703" s="288"/>
      <c r="K703" s="288"/>
      <c r="L703" s="288"/>
      <c r="M703" s="288"/>
      <c r="N703" s="288"/>
      <c r="O703" s="288"/>
      <c r="P703" s="291"/>
      <c r="Q703" s="288"/>
      <c r="R703" s="265"/>
      <c r="S703" s="297"/>
      <c r="T703" s="297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8"/>
      <c r="F704" s="288"/>
      <c r="G704" s="288"/>
      <c r="H704" s="288"/>
      <c r="I704" s="288"/>
      <c r="J704" s="288"/>
      <c r="K704" s="288"/>
      <c r="L704" s="288"/>
      <c r="M704" s="288"/>
      <c r="N704" s="288"/>
      <c r="O704" s="288"/>
      <c r="P704" s="291"/>
      <c r="Q704" s="288"/>
      <c r="R704" s="265"/>
      <c r="S704" s="297"/>
      <c r="T704" s="297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8"/>
      <c r="F705" s="288"/>
      <c r="G705" s="288"/>
      <c r="H705" s="288"/>
      <c r="I705" s="288"/>
      <c r="J705" s="288"/>
      <c r="K705" s="288"/>
      <c r="L705" s="288"/>
      <c r="M705" s="288"/>
      <c r="N705" s="288"/>
      <c r="O705" s="288"/>
      <c r="P705" s="291"/>
      <c r="Q705" s="288"/>
      <c r="R705" s="265"/>
      <c r="S705" s="297"/>
      <c r="T705" s="297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8"/>
      <c r="F706" s="288"/>
      <c r="G706" s="288"/>
      <c r="H706" s="288"/>
      <c r="I706" s="288"/>
      <c r="J706" s="288"/>
      <c r="K706" s="288"/>
      <c r="L706" s="288"/>
      <c r="M706" s="288"/>
      <c r="N706" s="288"/>
      <c r="O706" s="288"/>
      <c r="P706" s="291"/>
      <c r="Q706" s="288"/>
      <c r="R706" s="265"/>
      <c r="S706" s="297"/>
      <c r="T706" s="297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8"/>
      <c r="F707" s="288"/>
      <c r="G707" s="288"/>
      <c r="H707" s="288"/>
      <c r="I707" s="288"/>
      <c r="J707" s="288"/>
      <c r="K707" s="288"/>
      <c r="L707" s="288"/>
      <c r="M707" s="288"/>
      <c r="N707" s="288"/>
      <c r="O707" s="288"/>
      <c r="P707" s="291"/>
      <c r="Q707" s="288"/>
      <c r="R707" s="265"/>
      <c r="S707" s="297"/>
      <c r="T707" s="297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8"/>
      <c r="F708" s="288"/>
      <c r="G708" s="288"/>
      <c r="H708" s="288"/>
      <c r="I708" s="288"/>
      <c r="J708" s="288"/>
      <c r="K708" s="288"/>
      <c r="L708" s="288"/>
      <c r="M708" s="288"/>
      <c r="N708" s="288"/>
      <c r="O708" s="288"/>
      <c r="P708" s="291"/>
      <c r="Q708" s="288"/>
      <c r="R708" s="265"/>
      <c r="S708" s="297"/>
      <c r="T708" s="297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8"/>
      <c r="F709" s="288"/>
      <c r="G709" s="288"/>
      <c r="H709" s="288"/>
      <c r="I709" s="288"/>
      <c r="J709" s="288"/>
      <c r="K709" s="288"/>
      <c r="L709" s="288"/>
      <c r="M709" s="288"/>
      <c r="N709" s="288"/>
      <c r="O709" s="288"/>
      <c r="P709" s="291"/>
      <c r="Q709" s="288"/>
      <c r="R709" s="265"/>
      <c r="S709" s="297"/>
      <c r="T709" s="297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8"/>
      <c r="F710" s="288"/>
      <c r="G710" s="288"/>
      <c r="H710" s="288"/>
      <c r="I710" s="288"/>
      <c r="J710" s="288"/>
      <c r="K710" s="288"/>
      <c r="L710" s="288"/>
      <c r="M710" s="288"/>
      <c r="N710" s="288"/>
      <c r="O710" s="288"/>
      <c r="P710" s="291"/>
      <c r="Q710" s="288"/>
      <c r="R710" s="265"/>
      <c r="S710" s="297"/>
      <c r="T710" s="297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8"/>
      <c r="F711" s="288"/>
      <c r="G711" s="288"/>
      <c r="H711" s="288"/>
      <c r="I711" s="288"/>
      <c r="J711" s="288"/>
      <c r="K711" s="288"/>
      <c r="L711" s="288"/>
      <c r="M711" s="288"/>
      <c r="N711" s="288"/>
      <c r="O711" s="288"/>
      <c r="P711" s="291"/>
      <c r="Q711" s="288"/>
      <c r="R711" s="265"/>
      <c r="S711" s="297"/>
      <c r="T711" s="297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8"/>
      <c r="F712" s="288"/>
      <c r="G712" s="288"/>
      <c r="H712" s="288"/>
      <c r="I712" s="288"/>
      <c r="J712" s="288"/>
      <c r="K712" s="288"/>
      <c r="L712" s="288"/>
      <c r="M712" s="288"/>
      <c r="N712" s="288"/>
      <c r="O712" s="288"/>
      <c r="P712" s="291"/>
      <c r="Q712" s="288"/>
      <c r="R712" s="265"/>
      <c r="S712" s="297"/>
      <c r="T712" s="297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8"/>
      <c r="F713" s="288"/>
      <c r="G713" s="288"/>
      <c r="H713" s="288"/>
      <c r="I713" s="288"/>
      <c r="J713" s="288"/>
      <c r="K713" s="288"/>
      <c r="L713" s="288"/>
      <c r="M713" s="288"/>
      <c r="N713" s="288"/>
      <c r="O713" s="288"/>
      <c r="P713" s="291"/>
      <c r="Q713" s="288"/>
      <c r="R713" s="265"/>
      <c r="S713" s="297"/>
      <c r="T713" s="297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8"/>
      <c r="F714" s="288"/>
      <c r="G714" s="288"/>
      <c r="H714" s="288"/>
      <c r="I714" s="288"/>
      <c r="J714" s="288"/>
      <c r="K714" s="288"/>
      <c r="L714" s="288"/>
      <c r="M714" s="288"/>
      <c r="N714" s="288"/>
      <c r="O714" s="288"/>
      <c r="P714" s="291"/>
      <c r="Q714" s="288"/>
      <c r="R714" s="265"/>
      <c r="S714" s="297"/>
      <c r="T714" s="297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8"/>
      <c r="F715" s="288"/>
      <c r="G715" s="288"/>
      <c r="H715" s="288"/>
      <c r="I715" s="288"/>
      <c r="J715" s="288"/>
      <c r="K715" s="288"/>
      <c r="L715" s="288"/>
      <c r="M715" s="288"/>
      <c r="N715" s="288"/>
      <c r="O715" s="288"/>
      <c r="P715" s="291"/>
      <c r="Q715" s="288"/>
      <c r="R715" s="265"/>
      <c r="S715" s="297"/>
      <c r="T715" s="297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8"/>
      <c r="F716" s="288"/>
      <c r="G716" s="288"/>
      <c r="H716" s="288"/>
      <c r="I716" s="288"/>
      <c r="J716" s="288"/>
      <c r="K716" s="288"/>
      <c r="L716" s="288"/>
      <c r="M716" s="288"/>
      <c r="N716" s="288"/>
      <c r="O716" s="288"/>
      <c r="P716" s="291"/>
      <c r="Q716" s="288"/>
      <c r="R716" s="265"/>
      <c r="S716" s="297"/>
      <c r="T716" s="297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8"/>
      <c r="F717" s="288"/>
      <c r="G717" s="288"/>
      <c r="H717" s="288"/>
      <c r="I717" s="288"/>
      <c r="J717" s="288"/>
      <c r="K717" s="288"/>
      <c r="L717" s="288"/>
      <c r="M717" s="288"/>
      <c r="N717" s="288"/>
      <c r="O717" s="288"/>
      <c r="P717" s="291"/>
      <c r="Q717" s="288"/>
      <c r="R717" s="265"/>
      <c r="S717" s="297"/>
      <c r="T717" s="297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8"/>
      <c r="F718" s="288"/>
      <c r="G718" s="288"/>
      <c r="H718" s="288"/>
      <c r="I718" s="288"/>
      <c r="J718" s="288"/>
      <c r="K718" s="288"/>
      <c r="L718" s="288"/>
      <c r="M718" s="288"/>
      <c r="N718" s="288"/>
      <c r="O718" s="288"/>
      <c r="P718" s="291"/>
      <c r="Q718" s="288"/>
      <c r="R718" s="265"/>
      <c r="S718" s="297"/>
      <c r="T718" s="297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8"/>
      <c r="F719" s="288"/>
      <c r="G719" s="288"/>
      <c r="H719" s="288"/>
      <c r="I719" s="288"/>
      <c r="J719" s="288"/>
      <c r="K719" s="288"/>
      <c r="L719" s="288"/>
      <c r="M719" s="288"/>
      <c r="N719" s="288"/>
      <c r="O719" s="288"/>
      <c r="P719" s="291"/>
      <c r="Q719" s="288"/>
      <c r="R719" s="265"/>
      <c r="S719" s="297"/>
      <c r="T719" s="297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8"/>
      <c r="F720" s="288"/>
      <c r="G720" s="288"/>
      <c r="H720" s="288"/>
      <c r="I720" s="288"/>
      <c r="J720" s="288"/>
      <c r="K720" s="288"/>
      <c r="L720" s="288"/>
      <c r="M720" s="288"/>
      <c r="N720" s="288"/>
      <c r="O720" s="288"/>
      <c r="P720" s="291"/>
      <c r="Q720" s="288"/>
      <c r="R720" s="265"/>
      <c r="S720" s="297"/>
      <c r="T720" s="297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8"/>
      <c r="F721" s="288"/>
      <c r="G721" s="288"/>
      <c r="H721" s="288"/>
      <c r="I721" s="288"/>
      <c r="J721" s="288"/>
      <c r="K721" s="288"/>
      <c r="L721" s="288"/>
      <c r="M721" s="288"/>
      <c r="N721" s="288"/>
      <c r="O721" s="288"/>
      <c r="P721" s="291"/>
      <c r="Q721" s="288"/>
      <c r="R721" s="265"/>
      <c r="S721" s="297"/>
      <c r="T721" s="297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8"/>
      <c r="F722" s="288"/>
      <c r="G722" s="288"/>
      <c r="H722" s="288"/>
      <c r="I722" s="288"/>
      <c r="J722" s="288"/>
      <c r="K722" s="288"/>
      <c r="L722" s="288"/>
      <c r="M722" s="288"/>
      <c r="N722" s="288"/>
      <c r="O722" s="288"/>
      <c r="P722" s="291"/>
      <c r="Q722" s="288"/>
      <c r="R722" s="265"/>
      <c r="S722" s="297"/>
      <c r="T722" s="297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8"/>
      <c r="F723" s="288"/>
      <c r="G723" s="288"/>
      <c r="H723" s="288"/>
      <c r="I723" s="288"/>
      <c r="J723" s="288"/>
      <c r="K723" s="288"/>
      <c r="L723" s="288"/>
      <c r="M723" s="288"/>
      <c r="N723" s="288"/>
      <c r="O723" s="288"/>
      <c r="P723" s="291"/>
      <c r="Q723" s="288"/>
      <c r="R723" s="265"/>
      <c r="S723" s="297"/>
      <c r="T723" s="297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8"/>
      <c r="F724" s="288"/>
      <c r="G724" s="288"/>
      <c r="H724" s="288"/>
      <c r="I724" s="288"/>
      <c r="J724" s="288"/>
      <c r="K724" s="288"/>
      <c r="L724" s="288"/>
      <c r="M724" s="288"/>
      <c r="N724" s="288"/>
      <c r="O724" s="288"/>
      <c r="P724" s="291"/>
      <c r="Q724" s="288"/>
      <c r="R724" s="265"/>
      <c r="S724" s="297"/>
      <c r="T724" s="297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8"/>
      <c r="F725" s="288"/>
      <c r="G725" s="288"/>
      <c r="H725" s="288"/>
      <c r="I725" s="288"/>
      <c r="J725" s="288"/>
      <c r="K725" s="288"/>
      <c r="L725" s="288"/>
      <c r="M725" s="288"/>
      <c r="N725" s="288"/>
      <c r="O725" s="288"/>
      <c r="P725" s="291"/>
      <c r="Q725" s="288"/>
      <c r="R725" s="265"/>
      <c r="S725" s="297"/>
      <c r="T725" s="297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8"/>
      <c r="F726" s="288"/>
      <c r="G726" s="288"/>
      <c r="H726" s="288"/>
      <c r="I726" s="288"/>
      <c r="J726" s="288"/>
      <c r="K726" s="288"/>
      <c r="L726" s="288"/>
      <c r="M726" s="288"/>
      <c r="N726" s="288"/>
      <c r="O726" s="288"/>
      <c r="P726" s="291"/>
      <c r="Q726" s="288"/>
      <c r="R726" s="265"/>
      <c r="S726" s="297"/>
      <c r="T726" s="297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8"/>
      <c r="F727" s="288"/>
      <c r="G727" s="288"/>
      <c r="H727" s="288"/>
      <c r="I727" s="288"/>
      <c r="J727" s="288"/>
      <c r="K727" s="288"/>
      <c r="L727" s="288"/>
      <c r="M727" s="288"/>
      <c r="N727" s="288"/>
      <c r="O727" s="288"/>
      <c r="P727" s="291"/>
      <c r="Q727" s="288"/>
      <c r="R727" s="265"/>
      <c r="S727" s="297"/>
      <c r="T727" s="297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8"/>
      <c r="F728" s="288"/>
      <c r="G728" s="288"/>
      <c r="H728" s="288"/>
      <c r="I728" s="288"/>
      <c r="J728" s="288"/>
      <c r="K728" s="288"/>
      <c r="L728" s="288"/>
      <c r="M728" s="288"/>
      <c r="N728" s="288"/>
      <c r="O728" s="288"/>
      <c r="P728" s="291"/>
      <c r="Q728" s="288"/>
      <c r="R728" s="265"/>
      <c r="S728" s="297"/>
      <c r="T728" s="297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8"/>
      <c r="F729" s="288"/>
      <c r="G729" s="288"/>
      <c r="H729" s="288"/>
      <c r="I729" s="288"/>
      <c r="J729" s="288"/>
      <c r="K729" s="288"/>
      <c r="L729" s="288"/>
      <c r="M729" s="288"/>
      <c r="N729" s="288"/>
      <c r="O729" s="288"/>
      <c r="P729" s="291"/>
      <c r="Q729" s="288"/>
      <c r="R729" s="265"/>
      <c r="S729" s="297"/>
      <c r="T729" s="297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8"/>
      <c r="F730" s="288"/>
      <c r="G730" s="288"/>
      <c r="H730" s="288"/>
      <c r="I730" s="288"/>
      <c r="J730" s="288"/>
      <c r="K730" s="288"/>
      <c r="L730" s="288"/>
      <c r="M730" s="288"/>
      <c r="N730" s="288"/>
      <c r="O730" s="288"/>
      <c r="P730" s="291"/>
      <c r="Q730" s="288"/>
      <c r="R730" s="265"/>
      <c r="S730" s="297"/>
      <c r="T730" s="297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8"/>
      <c r="F731" s="288"/>
      <c r="G731" s="288"/>
      <c r="H731" s="288"/>
      <c r="I731" s="288"/>
      <c r="J731" s="288"/>
      <c r="K731" s="288"/>
      <c r="L731" s="288"/>
      <c r="M731" s="288"/>
      <c r="N731" s="288"/>
      <c r="O731" s="288"/>
      <c r="P731" s="291"/>
      <c r="Q731" s="288"/>
      <c r="R731" s="265"/>
      <c r="S731" s="297"/>
      <c r="T731" s="297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8"/>
      <c r="F732" s="288"/>
      <c r="G732" s="288"/>
      <c r="H732" s="288"/>
      <c r="I732" s="288"/>
      <c r="J732" s="288"/>
      <c r="K732" s="288"/>
      <c r="L732" s="288"/>
      <c r="M732" s="288"/>
      <c r="N732" s="288"/>
      <c r="O732" s="288"/>
      <c r="P732" s="291"/>
      <c r="Q732" s="288"/>
      <c r="R732" s="265"/>
      <c r="S732" s="297"/>
      <c r="T732" s="297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8"/>
      <c r="F733" s="288"/>
      <c r="G733" s="288"/>
      <c r="H733" s="288"/>
      <c r="I733" s="288"/>
      <c r="J733" s="288"/>
      <c r="K733" s="288"/>
      <c r="L733" s="288"/>
      <c r="M733" s="288"/>
      <c r="N733" s="288"/>
      <c r="O733" s="288"/>
      <c r="P733" s="291"/>
      <c r="Q733" s="288"/>
      <c r="R733" s="265"/>
      <c r="S733" s="297"/>
      <c r="T733" s="297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8"/>
      <c r="F734" s="288"/>
      <c r="G734" s="288"/>
      <c r="H734" s="288"/>
      <c r="I734" s="288"/>
      <c r="J734" s="288"/>
      <c r="K734" s="288"/>
      <c r="L734" s="288"/>
      <c r="M734" s="288"/>
      <c r="N734" s="288"/>
      <c r="O734" s="288"/>
      <c r="P734" s="291"/>
      <c r="Q734" s="288"/>
      <c r="R734" s="265"/>
      <c r="S734" s="297"/>
      <c r="T734" s="297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8"/>
      <c r="F735" s="288"/>
      <c r="G735" s="288"/>
      <c r="H735" s="288"/>
      <c r="I735" s="288"/>
      <c r="J735" s="288"/>
      <c r="K735" s="288"/>
      <c r="L735" s="288"/>
      <c r="M735" s="288"/>
      <c r="N735" s="288"/>
      <c r="O735" s="288"/>
      <c r="P735" s="291"/>
      <c r="Q735" s="288"/>
      <c r="R735" s="265"/>
      <c r="S735" s="297"/>
      <c r="T735" s="297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8"/>
      <c r="F736" s="288"/>
      <c r="G736" s="288"/>
      <c r="H736" s="288"/>
      <c r="I736" s="288"/>
      <c r="J736" s="288"/>
      <c r="K736" s="288"/>
      <c r="L736" s="288"/>
      <c r="M736" s="288"/>
      <c r="N736" s="288"/>
      <c r="O736" s="288"/>
      <c r="P736" s="291"/>
      <c r="Q736" s="288"/>
      <c r="R736" s="265"/>
      <c r="S736" s="297"/>
      <c r="T736" s="297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8"/>
      <c r="F737" s="288"/>
      <c r="G737" s="288"/>
      <c r="H737" s="288"/>
      <c r="I737" s="288"/>
      <c r="J737" s="288"/>
      <c r="K737" s="288"/>
      <c r="L737" s="288"/>
      <c r="M737" s="288"/>
      <c r="N737" s="288"/>
      <c r="O737" s="288"/>
      <c r="P737" s="291"/>
      <c r="Q737" s="288"/>
      <c r="R737" s="265"/>
      <c r="S737" s="297"/>
      <c r="T737" s="297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8"/>
      <c r="F738" s="288"/>
      <c r="G738" s="288"/>
      <c r="H738" s="288"/>
      <c r="I738" s="288"/>
      <c r="J738" s="288"/>
      <c r="K738" s="288"/>
      <c r="L738" s="288"/>
      <c r="M738" s="288"/>
      <c r="N738" s="288"/>
      <c r="O738" s="288"/>
      <c r="P738" s="291"/>
      <c r="Q738" s="288"/>
      <c r="R738" s="265"/>
      <c r="S738" s="297"/>
      <c r="T738" s="297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8"/>
      <c r="F739" s="288"/>
      <c r="G739" s="288"/>
      <c r="H739" s="288"/>
      <c r="I739" s="288"/>
      <c r="J739" s="288"/>
      <c r="K739" s="288"/>
      <c r="L739" s="288"/>
      <c r="M739" s="288"/>
      <c r="N739" s="288"/>
      <c r="O739" s="288"/>
      <c r="P739" s="291"/>
      <c r="Q739" s="288"/>
      <c r="R739" s="265"/>
      <c r="S739" s="297"/>
      <c r="T739" s="297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8"/>
      <c r="F740" s="288"/>
      <c r="G740" s="288"/>
      <c r="H740" s="288"/>
      <c r="I740" s="288"/>
      <c r="J740" s="288"/>
      <c r="K740" s="288"/>
      <c r="L740" s="288"/>
      <c r="M740" s="288"/>
      <c r="N740" s="288"/>
      <c r="O740" s="288"/>
      <c r="P740" s="291"/>
      <c r="Q740" s="288"/>
      <c r="R740" s="265"/>
      <c r="S740" s="297"/>
      <c r="T740" s="297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8"/>
      <c r="F741" s="288"/>
      <c r="G741" s="288"/>
      <c r="H741" s="288"/>
      <c r="I741" s="288"/>
      <c r="J741" s="288"/>
      <c r="K741" s="288"/>
      <c r="L741" s="288"/>
      <c r="M741" s="288"/>
      <c r="N741" s="288"/>
      <c r="O741" s="288"/>
      <c r="P741" s="291"/>
      <c r="Q741" s="288"/>
      <c r="R741" s="265"/>
      <c r="S741" s="297"/>
      <c r="T741" s="297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8"/>
      <c r="F742" s="288"/>
      <c r="G742" s="288"/>
      <c r="H742" s="288"/>
      <c r="I742" s="288"/>
      <c r="J742" s="288"/>
      <c r="K742" s="288"/>
      <c r="L742" s="288"/>
      <c r="M742" s="288"/>
      <c r="N742" s="288"/>
      <c r="O742" s="288"/>
      <c r="P742" s="291"/>
      <c r="Q742" s="288"/>
      <c r="R742" s="265"/>
      <c r="S742" s="297"/>
      <c r="T742" s="297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8"/>
      <c r="F743" s="288"/>
      <c r="G743" s="288"/>
      <c r="H743" s="288"/>
      <c r="I743" s="288"/>
      <c r="J743" s="288"/>
      <c r="K743" s="288"/>
      <c r="L743" s="288"/>
      <c r="M743" s="288"/>
      <c r="N743" s="288"/>
      <c r="O743" s="288"/>
      <c r="P743" s="291"/>
      <c r="Q743" s="288"/>
      <c r="R743" s="265"/>
      <c r="S743" s="297"/>
      <c r="T743" s="297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8"/>
      <c r="F744" s="288"/>
      <c r="G744" s="288"/>
      <c r="H744" s="288"/>
      <c r="I744" s="288"/>
      <c r="J744" s="288"/>
      <c r="K744" s="288"/>
      <c r="L744" s="288"/>
      <c r="M744" s="288"/>
      <c r="N744" s="288"/>
      <c r="O744" s="288"/>
      <c r="P744" s="291"/>
      <c r="Q744" s="288"/>
      <c r="R744" s="265"/>
      <c r="S744" s="297"/>
      <c r="T744" s="297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8"/>
      <c r="F745" s="288"/>
      <c r="G745" s="288"/>
      <c r="H745" s="288"/>
      <c r="I745" s="288"/>
      <c r="J745" s="288"/>
      <c r="K745" s="288"/>
      <c r="L745" s="288"/>
      <c r="M745" s="288"/>
      <c r="N745" s="288"/>
      <c r="O745" s="288"/>
      <c r="P745" s="291"/>
      <c r="Q745" s="288"/>
      <c r="R745" s="265"/>
      <c r="S745" s="297"/>
      <c r="T745" s="297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8"/>
      <c r="F746" s="288"/>
      <c r="G746" s="288"/>
      <c r="H746" s="288"/>
      <c r="I746" s="288"/>
      <c r="J746" s="288"/>
      <c r="K746" s="288"/>
      <c r="L746" s="288"/>
      <c r="M746" s="288"/>
      <c r="N746" s="288"/>
      <c r="O746" s="288"/>
      <c r="P746" s="291"/>
      <c r="Q746" s="288"/>
      <c r="R746" s="265"/>
      <c r="S746" s="297"/>
      <c r="T746" s="297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8"/>
      <c r="F747" s="288"/>
      <c r="G747" s="288"/>
      <c r="H747" s="288"/>
      <c r="I747" s="288"/>
      <c r="J747" s="288"/>
      <c r="K747" s="288"/>
      <c r="L747" s="288"/>
      <c r="M747" s="288"/>
      <c r="N747" s="288"/>
      <c r="O747" s="288"/>
      <c r="P747" s="291"/>
      <c r="Q747" s="288"/>
      <c r="R747" s="265"/>
      <c r="S747" s="297"/>
      <c r="T747" s="297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8"/>
      <c r="F748" s="288"/>
      <c r="G748" s="288"/>
      <c r="H748" s="288"/>
      <c r="I748" s="288"/>
      <c r="J748" s="288"/>
      <c r="K748" s="288"/>
      <c r="L748" s="288"/>
      <c r="M748" s="288"/>
      <c r="N748" s="288"/>
      <c r="O748" s="288"/>
      <c r="P748" s="291"/>
      <c r="Q748" s="288"/>
      <c r="R748" s="265"/>
      <c r="S748" s="297"/>
      <c r="T748" s="297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8"/>
      <c r="F749" s="288"/>
      <c r="G749" s="288"/>
      <c r="H749" s="288"/>
      <c r="I749" s="288"/>
      <c r="J749" s="288"/>
      <c r="K749" s="288"/>
      <c r="L749" s="288"/>
      <c r="M749" s="288"/>
      <c r="N749" s="288"/>
      <c r="O749" s="288"/>
      <c r="P749" s="291"/>
      <c r="Q749" s="288"/>
      <c r="R749" s="265"/>
      <c r="S749" s="297"/>
      <c r="T749" s="297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8"/>
      <c r="F750" s="288"/>
      <c r="G750" s="288"/>
      <c r="H750" s="288"/>
      <c r="I750" s="288"/>
      <c r="J750" s="288"/>
      <c r="K750" s="288"/>
      <c r="L750" s="288"/>
      <c r="M750" s="288"/>
      <c r="N750" s="288"/>
      <c r="O750" s="288"/>
      <c r="P750" s="291"/>
      <c r="Q750" s="288"/>
      <c r="R750" s="265"/>
      <c r="S750" s="297"/>
      <c r="T750" s="297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8"/>
      <c r="F751" s="288"/>
      <c r="G751" s="288"/>
      <c r="H751" s="288"/>
      <c r="I751" s="288"/>
      <c r="J751" s="288"/>
      <c r="K751" s="288"/>
      <c r="L751" s="288"/>
      <c r="M751" s="288"/>
      <c r="N751" s="288"/>
      <c r="O751" s="288"/>
      <c r="P751" s="291"/>
      <c r="Q751" s="288"/>
      <c r="R751" s="265"/>
      <c r="S751" s="297"/>
      <c r="T751" s="297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8"/>
      <c r="F752" s="288"/>
      <c r="G752" s="288"/>
      <c r="H752" s="288"/>
      <c r="I752" s="288"/>
      <c r="J752" s="288"/>
      <c r="K752" s="288"/>
      <c r="L752" s="288"/>
      <c r="M752" s="288"/>
      <c r="N752" s="288"/>
      <c r="O752" s="288"/>
      <c r="P752" s="291"/>
      <c r="Q752" s="288"/>
      <c r="R752" s="265"/>
      <c r="S752" s="297"/>
      <c r="T752" s="297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8"/>
      <c r="F753" s="288"/>
      <c r="G753" s="288"/>
      <c r="H753" s="288"/>
      <c r="I753" s="288"/>
      <c r="J753" s="288"/>
      <c r="K753" s="288"/>
      <c r="L753" s="288"/>
      <c r="M753" s="288"/>
      <c r="N753" s="288"/>
      <c r="O753" s="288"/>
      <c r="P753" s="291"/>
      <c r="Q753" s="288"/>
      <c r="R753" s="265"/>
      <c r="S753" s="297"/>
      <c r="T753" s="297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8"/>
      <c r="F754" s="288"/>
      <c r="G754" s="288"/>
      <c r="H754" s="288"/>
      <c r="I754" s="288"/>
      <c r="J754" s="288"/>
      <c r="K754" s="288"/>
      <c r="L754" s="288"/>
      <c r="M754" s="288"/>
      <c r="N754" s="288"/>
      <c r="O754" s="288"/>
      <c r="P754" s="291"/>
      <c r="Q754" s="288"/>
      <c r="R754" s="265"/>
      <c r="S754" s="297"/>
      <c r="T754" s="297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8"/>
      <c r="F755" s="288"/>
      <c r="G755" s="288"/>
      <c r="H755" s="288"/>
      <c r="I755" s="288"/>
      <c r="J755" s="288"/>
      <c r="K755" s="288"/>
      <c r="L755" s="288"/>
      <c r="M755" s="288"/>
      <c r="N755" s="288"/>
      <c r="O755" s="288"/>
      <c r="P755" s="291"/>
      <c r="Q755" s="288"/>
      <c r="R755" s="265"/>
      <c r="S755" s="297"/>
      <c r="T755" s="297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8"/>
      <c r="F756" s="288"/>
      <c r="G756" s="288"/>
      <c r="H756" s="288"/>
      <c r="I756" s="288"/>
      <c r="J756" s="288"/>
      <c r="K756" s="288"/>
      <c r="L756" s="288"/>
      <c r="M756" s="288"/>
      <c r="N756" s="288"/>
      <c r="O756" s="288"/>
      <c r="P756" s="291"/>
      <c r="Q756" s="288"/>
      <c r="R756" s="265"/>
      <c r="S756" s="297"/>
      <c r="T756" s="297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8"/>
      <c r="F757" s="288"/>
      <c r="G757" s="288"/>
      <c r="H757" s="288"/>
      <c r="I757" s="288"/>
      <c r="J757" s="288"/>
      <c r="K757" s="288"/>
      <c r="L757" s="288"/>
      <c r="M757" s="288"/>
      <c r="N757" s="288"/>
      <c r="O757" s="288"/>
      <c r="P757" s="291"/>
      <c r="Q757" s="288"/>
      <c r="R757" s="265"/>
      <c r="S757" s="297"/>
      <c r="T757" s="297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8"/>
      <c r="F758" s="288"/>
      <c r="G758" s="288"/>
      <c r="H758" s="288"/>
      <c r="I758" s="288"/>
      <c r="J758" s="288"/>
      <c r="K758" s="288"/>
      <c r="L758" s="288"/>
      <c r="M758" s="288"/>
      <c r="N758" s="288"/>
      <c r="O758" s="288"/>
      <c r="P758" s="291"/>
      <c r="Q758" s="288"/>
      <c r="R758" s="265"/>
      <c r="S758" s="297"/>
      <c r="T758" s="297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8"/>
      <c r="F759" s="288"/>
      <c r="G759" s="288"/>
      <c r="H759" s="288"/>
      <c r="I759" s="288"/>
      <c r="J759" s="288"/>
      <c r="K759" s="288"/>
      <c r="L759" s="288"/>
      <c r="M759" s="288"/>
      <c r="N759" s="288"/>
      <c r="O759" s="288"/>
      <c r="P759" s="291"/>
      <c r="Q759" s="288"/>
      <c r="R759" s="265"/>
      <c r="S759" s="297"/>
      <c r="T759" s="297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8"/>
      <c r="F760" s="288"/>
      <c r="G760" s="288"/>
      <c r="H760" s="288"/>
      <c r="I760" s="288"/>
      <c r="J760" s="288"/>
      <c r="K760" s="288"/>
      <c r="L760" s="288"/>
      <c r="M760" s="288"/>
      <c r="N760" s="288"/>
      <c r="O760" s="288"/>
      <c r="P760" s="291"/>
      <c r="Q760" s="288"/>
      <c r="R760" s="265"/>
      <c r="S760" s="297"/>
      <c r="T760" s="297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8"/>
      <c r="F761" s="288"/>
      <c r="G761" s="288"/>
      <c r="H761" s="288"/>
      <c r="I761" s="288"/>
      <c r="J761" s="288"/>
      <c r="K761" s="288"/>
      <c r="L761" s="288"/>
      <c r="M761" s="288"/>
      <c r="N761" s="288"/>
      <c r="O761" s="288"/>
      <c r="P761" s="291"/>
      <c r="Q761" s="288"/>
      <c r="R761" s="265"/>
      <c r="S761" s="297"/>
      <c r="T761" s="297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8"/>
      <c r="F762" s="288"/>
      <c r="G762" s="288"/>
      <c r="H762" s="288"/>
      <c r="I762" s="288"/>
      <c r="J762" s="288"/>
      <c r="K762" s="288"/>
      <c r="L762" s="288"/>
      <c r="M762" s="288"/>
      <c r="N762" s="288"/>
      <c r="O762" s="288"/>
      <c r="P762" s="291"/>
      <c r="Q762" s="288"/>
      <c r="R762" s="265"/>
      <c r="S762" s="297"/>
      <c r="T762" s="297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8"/>
      <c r="F763" s="288"/>
      <c r="G763" s="288"/>
      <c r="H763" s="288"/>
      <c r="I763" s="288"/>
      <c r="J763" s="288"/>
      <c r="K763" s="288"/>
      <c r="L763" s="288"/>
      <c r="M763" s="288"/>
      <c r="N763" s="288"/>
      <c r="O763" s="288"/>
      <c r="P763" s="291"/>
      <c r="Q763" s="288"/>
      <c r="R763" s="265"/>
      <c r="S763" s="297"/>
      <c r="T763" s="297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8"/>
      <c r="F764" s="288"/>
      <c r="G764" s="288"/>
      <c r="H764" s="288"/>
      <c r="I764" s="288"/>
      <c r="J764" s="288"/>
      <c r="K764" s="288"/>
      <c r="L764" s="288"/>
      <c r="M764" s="288"/>
      <c r="N764" s="288"/>
      <c r="O764" s="288"/>
      <c r="P764" s="291"/>
      <c r="Q764" s="288"/>
      <c r="R764" s="265"/>
      <c r="S764" s="297"/>
      <c r="T764" s="297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8"/>
      <c r="F765" s="288"/>
      <c r="G765" s="288"/>
      <c r="H765" s="288"/>
      <c r="I765" s="288"/>
      <c r="J765" s="288"/>
      <c r="K765" s="288"/>
      <c r="L765" s="288"/>
      <c r="M765" s="288"/>
      <c r="N765" s="288"/>
      <c r="O765" s="288"/>
      <c r="P765" s="291"/>
      <c r="Q765" s="288"/>
      <c r="R765" s="265"/>
      <c r="S765" s="297"/>
      <c r="T765" s="297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8"/>
      <c r="F766" s="288"/>
      <c r="G766" s="288"/>
      <c r="H766" s="288"/>
      <c r="I766" s="288"/>
      <c r="J766" s="288"/>
      <c r="K766" s="288"/>
      <c r="L766" s="288"/>
      <c r="M766" s="288"/>
      <c r="N766" s="288"/>
      <c r="O766" s="288"/>
      <c r="P766" s="291"/>
      <c r="Q766" s="288"/>
      <c r="R766" s="265"/>
      <c r="S766" s="297"/>
      <c r="T766" s="297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8"/>
      <c r="F767" s="288"/>
      <c r="G767" s="288"/>
      <c r="H767" s="288"/>
      <c r="I767" s="288"/>
      <c r="J767" s="288"/>
      <c r="K767" s="288"/>
      <c r="L767" s="288"/>
      <c r="M767" s="288"/>
      <c r="N767" s="288"/>
      <c r="O767" s="288"/>
      <c r="P767" s="291"/>
      <c r="Q767" s="288"/>
      <c r="R767" s="265"/>
      <c r="S767" s="297"/>
      <c r="T767" s="297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8"/>
      <c r="F768" s="288"/>
      <c r="G768" s="288"/>
      <c r="H768" s="288"/>
      <c r="I768" s="288"/>
      <c r="J768" s="288"/>
      <c r="K768" s="288"/>
      <c r="L768" s="288"/>
      <c r="M768" s="288"/>
      <c r="N768" s="288"/>
      <c r="O768" s="288"/>
      <c r="P768" s="291"/>
      <c r="Q768" s="288"/>
      <c r="R768" s="265"/>
      <c r="S768" s="297"/>
      <c r="T768" s="297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8"/>
      <c r="F769" s="288"/>
      <c r="G769" s="288"/>
      <c r="H769" s="288"/>
      <c r="I769" s="288"/>
      <c r="J769" s="288"/>
      <c r="K769" s="288"/>
      <c r="L769" s="288"/>
      <c r="M769" s="288"/>
      <c r="N769" s="288"/>
      <c r="O769" s="288"/>
      <c r="P769" s="291"/>
      <c r="Q769" s="288"/>
      <c r="R769" s="265"/>
      <c r="S769" s="297"/>
      <c r="T769" s="297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8"/>
      <c r="F770" s="288"/>
      <c r="G770" s="288"/>
      <c r="H770" s="288"/>
      <c r="I770" s="288"/>
      <c r="J770" s="288"/>
      <c r="K770" s="288"/>
      <c r="L770" s="288"/>
      <c r="M770" s="288"/>
      <c r="N770" s="288"/>
      <c r="O770" s="288"/>
      <c r="P770" s="291"/>
      <c r="Q770" s="288"/>
      <c r="R770" s="265"/>
      <c r="S770" s="297"/>
      <c r="T770" s="297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8"/>
      <c r="F771" s="288"/>
      <c r="G771" s="288"/>
      <c r="H771" s="288"/>
      <c r="I771" s="288"/>
      <c r="J771" s="288"/>
      <c r="K771" s="288"/>
      <c r="L771" s="288"/>
      <c r="M771" s="288"/>
      <c r="N771" s="288"/>
      <c r="O771" s="288"/>
      <c r="P771" s="291"/>
      <c r="Q771" s="288"/>
      <c r="R771" s="265"/>
      <c r="S771" s="297"/>
      <c r="T771" s="297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8"/>
      <c r="F772" s="288"/>
      <c r="G772" s="288"/>
      <c r="H772" s="288"/>
      <c r="I772" s="288"/>
      <c r="J772" s="288"/>
      <c r="K772" s="288"/>
      <c r="L772" s="288"/>
      <c r="M772" s="288"/>
      <c r="N772" s="288"/>
      <c r="O772" s="288"/>
      <c r="P772" s="291"/>
      <c r="Q772" s="288"/>
      <c r="R772" s="265"/>
      <c r="S772" s="297"/>
      <c r="T772" s="297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8"/>
      <c r="F773" s="288"/>
      <c r="G773" s="288"/>
      <c r="H773" s="288"/>
      <c r="I773" s="288"/>
      <c r="J773" s="288"/>
      <c r="K773" s="288"/>
      <c r="L773" s="288"/>
      <c r="M773" s="288"/>
      <c r="N773" s="288"/>
      <c r="O773" s="288"/>
      <c r="P773" s="291"/>
      <c r="Q773" s="288"/>
      <c r="R773" s="265"/>
      <c r="S773" s="297"/>
      <c r="T773" s="297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8"/>
      <c r="F774" s="288"/>
      <c r="G774" s="288"/>
      <c r="H774" s="288"/>
      <c r="I774" s="288"/>
      <c r="J774" s="288"/>
      <c r="K774" s="288"/>
      <c r="L774" s="288"/>
      <c r="M774" s="288"/>
      <c r="N774" s="288"/>
      <c r="O774" s="288"/>
      <c r="P774" s="291"/>
      <c r="Q774" s="288"/>
      <c r="R774" s="265"/>
      <c r="S774" s="297"/>
      <c r="T774" s="297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8"/>
      <c r="F775" s="288"/>
      <c r="G775" s="288"/>
      <c r="H775" s="288"/>
      <c r="I775" s="288"/>
      <c r="J775" s="288"/>
      <c r="K775" s="288"/>
      <c r="L775" s="288"/>
      <c r="M775" s="288"/>
      <c r="N775" s="288"/>
      <c r="O775" s="288"/>
      <c r="P775" s="291"/>
      <c r="Q775" s="288"/>
      <c r="R775" s="265"/>
      <c r="S775" s="297"/>
      <c r="T775" s="297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8"/>
      <c r="F776" s="288"/>
      <c r="G776" s="288"/>
      <c r="H776" s="288"/>
      <c r="I776" s="288"/>
      <c r="J776" s="288"/>
      <c r="K776" s="288"/>
      <c r="L776" s="288"/>
      <c r="M776" s="288"/>
      <c r="N776" s="288"/>
      <c r="O776" s="288"/>
      <c r="P776" s="291"/>
      <c r="Q776" s="288"/>
      <c r="R776" s="265"/>
      <c r="S776" s="297"/>
      <c r="T776" s="297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8"/>
      <c r="F777" s="288"/>
      <c r="G777" s="288"/>
      <c r="H777" s="288"/>
      <c r="I777" s="288"/>
      <c r="J777" s="288"/>
      <c r="K777" s="288"/>
      <c r="L777" s="288"/>
      <c r="M777" s="288"/>
      <c r="N777" s="288"/>
      <c r="O777" s="288"/>
      <c r="P777" s="291"/>
      <c r="Q777" s="288"/>
      <c r="R777" s="265"/>
      <c r="S777" s="297"/>
      <c r="T777" s="297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8"/>
      <c r="F778" s="288"/>
      <c r="G778" s="288"/>
      <c r="H778" s="288"/>
      <c r="I778" s="288"/>
      <c r="J778" s="288"/>
      <c r="K778" s="288"/>
      <c r="L778" s="288"/>
      <c r="M778" s="288"/>
      <c r="N778" s="288"/>
      <c r="O778" s="288"/>
      <c r="P778" s="291"/>
      <c r="Q778" s="288"/>
      <c r="R778" s="265"/>
      <c r="S778" s="297"/>
      <c r="T778" s="297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8"/>
      <c r="F779" s="288"/>
      <c r="G779" s="288"/>
      <c r="H779" s="288"/>
      <c r="I779" s="288"/>
      <c r="J779" s="288"/>
      <c r="K779" s="288"/>
      <c r="L779" s="288"/>
      <c r="M779" s="288"/>
      <c r="N779" s="288"/>
      <c r="O779" s="288"/>
      <c r="P779" s="291"/>
      <c r="Q779" s="288"/>
      <c r="R779" s="265"/>
      <c r="S779" s="297"/>
      <c r="T779" s="297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8"/>
      <c r="F780" s="288"/>
      <c r="G780" s="288"/>
      <c r="H780" s="288"/>
      <c r="I780" s="288"/>
      <c r="J780" s="288"/>
      <c r="K780" s="288"/>
      <c r="L780" s="288"/>
      <c r="M780" s="288"/>
      <c r="N780" s="288"/>
      <c r="O780" s="288"/>
      <c r="P780" s="291"/>
      <c r="Q780" s="288"/>
      <c r="R780" s="265"/>
      <c r="S780" s="297"/>
      <c r="T780" s="297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8"/>
      <c r="F781" s="288"/>
      <c r="G781" s="288"/>
      <c r="H781" s="288"/>
      <c r="I781" s="288"/>
      <c r="J781" s="288"/>
      <c r="K781" s="288"/>
      <c r="L781" s="288"/>
      <c r="M781" s="288"/>
      <c r="N781" s="288"/>
      <c r="O781" s="288"/>
      <c r="P781" s="291"/>
      <c r="Q781" s="288"/>
      <c r="R781" s="265"/>
      <c r="S781" s="297"/>
      <c r="T781" s="297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8"/>
      <c r="F782" s="288"/>
      <c r="G782" s="288"/>
      <c r="H782" s="288"/>
      <c r="I782" s="288"/>
      <c r="J782" s="288"/>
      <c r="K782" s="288"/>
      <c r="L782" s="288"/>
      <c r="M782" s="288"/>
      <c r="N782" s="288"/>
      <c r="O782" s="288"/>
      <c r="P782" s="291"/>
      <c r="Q782" s="288"/>
      <c r="R782" s="265"/>
      <c r="S782" s="297"/>
      <c r="T782" s="297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8"/>
      <c r="F783" s="288"/>
      <c r="G783" s="288"/>
      <c r="H783" s="288"/>
      <c r="I783" s="288"/>
      <c r="J783" s="288"/>
      <c r="K783" s="288"/>
      <c r="L783" s="288"/>
      <c r="M783" s="288"/>
      <c r="N783" s="288"/>
      <c r="O783" s="288"/>
      <c r="P783" s="291"/>
      <c r="Q783" s="288"/>
      <c r="R783" s="265"/>
      <c r="S783" s="297"/>
      <c r="T783" s="297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8"/>
      <c r="F784" s="288"/>
      <c r="G784" s="288"/>
      <c r="H784" s="288"/>
      <c r="I784" s="288"/>
      <c r="J784" s="288"/>
      <c r="K784" s="288"/>
      <c r="L784" s="288"/>
      <c r="M784" s="288"/>
      <c r="N784" s="288"/>
      <c r="O784" s="288"/>
      <c r="P784" s="291"/>
      <c r="Q784" s="288"/>
      <c r="R784" s="265"/>
      <c r="S784" s="297"/>
      <c r="T784" s="297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8"/>
      <c r="F785" s="288"/>
      <c r="G785" s="288"/>
      <c r="H785" s="288"/>
      <c r="I785" s="288"/>
      <c r="J785" s="288"/>
      <c r="K785" s="288"/>
      <c r="L785" s="288"/>
      <c r="M785" s="288"/>
      <c r="N785" s="288"/>
      <c r="O785" s="288"/>
      <c r="P785" s="291"/>
      <c r="Q785" s="288"/>
      <c r="R785" s="265"/>
      <c r="S785" s="297"/>
      <c r="T785" s="297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8"/>
      <c r="F786" s="288"/>
      <c r="G786" s="288"/>
      <c r="H786" s="288"/>
      <c r="I786" s="288"/>
      <c r="J786" s="288"/>
      <c r="K786" s="288"/>
      <c r="L786" s="288"/>
      <c r="M786" s="288"/>
      <c r="N786" s="288"/>
      <c r="O786" s="288"/>
      <c r="P786" s="291"/>
      <c r="Q786" s="288"/>
      <c r="R786" s="265"/>
      <c r="S786" s="297"/>
      <c r="T786" s="297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8"/>
      <c r="F787" s="288"/>
      <c r="G787" s="288"/>
      <c r="H787" s="288"/>
      <c r="I787" s="288"/>
      <c r="J787" s="288"/>
      <c r="K787" s="288"/>
      <c r="L787" s="288"/>
      <c r="M787" s="288"/>
      <c r="N787" s="288"/>
      <c r="O787" s="288"/>
      <c r="P787" s="291"/>
      <c r="Q787" s="288"/>
      <c r="R787" s="265"/>
      <c r="S787" s="297"/>
      <c r="T787" s="297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8"/>
      <c r="F788" s="288"/>
      <c r="G788" s="288"/>
      <c r="H788" s="288"/>
      <c r="I788" s="288"/>
      <c r="J788" s="288"/>
      <c r="K788" s="288"/>
      <c r="L788" s="288"/>
      <c r="M788" s="288"/>
      <c r="N788" s="288"/>
      <c r="O788" s="288"/>
      <c r="P788" s="291"/>
      <c r="Q788" s="288"/>
      <c r="R788" s="265"/>
      <c r="S788" s="297"/>
      <c r="T788" s="297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8"/>
      <c r="F789" s="288"/>
      <c r="G789" s="288"/>
      <c r="H789" s="288"/>
      <c r="I789" s="288"/>
      <c r="J789" s="288"/>
      <c r="K789" s="288"/>
      <c r="L789" s="288"/>
      <c r="M789" s="288"/>
      <c r="N789" s="288"/>
      <c r="O789" s="288"/>
      <c r="P789" s="291"/>
      <c r="Q789" s="288"/>
      <c r="R789" s="265"/>
      <c r="S789" s="297"/>
      <c r="T789" s="297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8"/>
      <c r="F790" s="288"/>
      <c r="G790" s="288"/>
      <c r="H790" s="288"/>
      <c r="I790" s="288"/>
      <c r="J790" s="288"/>
      <c r="K790" s="288"/>
      <c r="L790" s="288"/>
      <c r="M790" s="288"/>
      <c r="N790" s="288"/>
      <c r="O790" s="288"/>
      <c r="P790" s="291"/>
      <c r="Q790" s="288"/>
      <c r="R790" s="265"/>
      <c r="S790" s="297"/>
      <c r="T790" s="297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8"/>
      <c r="F791" s="288"/>
      <c r="G791" s="288"/>
      <c r="H791" s="288"/>
      <c r="I791" s="288"/>
      <c r="J791" s="288"/>
      <c r="K791" s="288"/>
      <c r="L791" s="288"/>
      <c r="M791" s="288"/>
      <c r="N791" s="288"/>
      <c r="O791" s="288"/>
      <c r="P791" s="291"/>
      <c r="Q791" s="288"/>
      <c r="R791" s="265"/>
      <c r="S791" s="297"/>
      <c r="T791" s="297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8"/>
      <c r="F792" s="288"/>
      <c r="G792" s="288"/>
      <c r="H792" s="288"/>
      <c r="I792" s="288"/>
      <c r="J792" s="288"/>
      <c r="K792" s="288"/>
      <c r="L792" s="288"/>
      <c r="M792" s="288"/>
      <c r="N792" s="288"/>
      <c r="O792" s="288"/>
      <c r="P792" s="291"/>
      <c r="Q792" s="288"/>
      <c r="R792" s="265"/>
      <c r="S792" s="297"/>
      <c r="T792" s="297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8"/>
      <c r="F793" s="288"/>
      <c r="G793" s="288"/>
      <c r="H793" s="288"/>
      <c r="I793" s="288"/>
      <c r="J793" s="288"/>
      <c r="K793" s="288"/>
      <c r="L793" s="288"/>
      <c r="M793" s="288"/>
      <c r="N793" s="288"/>
      <c r="O793" s="288"/>
      <c r="P793" s="291"/>
      <c r="Q793" s="288"/>
      <c r="R793" s="265"/>
      <c r="S793" s="297"/>
      <c r="T793" s="297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8"/>
      <c r="F794" s="288"/>
      <c r="G794" s="288"/>
      <c r="H794" s="288"/>
      <c r="I794" s="288"/>
      <c r="J794" s="288"/>
      <c r="K794" s="288"/>
      <c r="L794" s="288"/>
      <c r="M794" s="288"/>
      <c r="N794" s="288"/>
      <c r="O794" s="288"/>
      <c r="P794" s="291"/>
      <c r="Q794" s="288"/>
      <c r="R794" s="265"/>
      <c r="S794" s="297"/>
      <c r="T794" s="297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8"/>
      <c r="F795" s="288"/>
      <c r="G795" s="288"/>
      <c r="H795" s="288"/>
      <c r="I795" s="288"/>
      <c r="J795" s="288"/>
      <c r="K795" s="288"/>
      <c r="L795" s="288"/>
      <c r="M795" s="288"/>
      <c r="N795" s="288"/>
      <c r="O795" s="288"/>
      <c r="P795" s="291"/>
      <c r="Q795" s="288"/>
      <c r="R795" s="265"/>
      <c r="S795" s="297"/>
      <c r="T795" s="297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8"/>
      <c r="F796" s="288"/>
      <c r="G796" s="288"/>
      <c r="H796" s="288"/>
      <c r="I796" s="288"/>
      <c r="J796" s="288"/>
      <c r="K796" s="288"/>
      <c r="L796" s="288"/>
      <c r="M796" s="288"/>
      <c r="N796" s="288"/>
      <c r="O796" s="288"/>
      <c r="P796" s="291"/>
      <c r="Q796" s="288"/>
      <c r="R796" s="265"/>
      <c r="S796" s="297"/>
      <c r="T796" s="297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8"/>
      <c r="F797" s="288"/>
      <c r="G797" s="288"/>
      <c r="H797" s="288"/>
      <c r="I797" s="288"/>
      <c r="J797" s="288"/>
      <c r="K797" s="288"/>
      <c r="L797" s="288"/>
      <c r="M797" s="288"/>
      <c r="N797" s="288"/>
      <c r="O797" s="288"/>
      <c r="P797" s="291"/>
      <c r="Q797" s="288"/>
      <c r="R797" s="265"/>
      <c r="S797" s="297"/>
      <c r="T797" s="297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8"/>
      <c r="F798" s="288"/>
      <c r="G798" s="288"/>
      <c r="H798" s="288"/>
      <c r="I798" s="288"/>
      <c r="J798" s="288"/>
      <c r="K798" s="288"/>
      <c r="L798" s="288"/>
      <c r="M798" s="288"/>
      <c r="N798" s="288"/>
      <c r="O798" s="288"/>
      <c r="P798" s="291"/>
      <c r="Q798" s="288"/>
      <c r="R798" s="265"/>
      <c r="S798" s="297"/>
      <c r="T798" s="297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8"/>
      <c r="F799" s="288"/>
      <c r="G799" s="288"/>
      <c r="H799" s="288"/>
      <c r="I799" s="288"/>
      <c r="J799" s="288"/>
      <c r="K799" s="288"/>
      <c r="L799" s="288"/>
      <c r="M799" s="288"/>
      <c r="N799" s="288"/>
      <c r="O799" s="288"/>
      <c r="P799" s="291"/>
      <c r="Q799" s="288"/>
      <c r="R799" s="265"/>
      <c r="S799" s="297"/>
      <c r="T799" s="297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8"/>
      <c r="F800" s="288"/>
      <c r="G800" s="288"/>
      <c r="H800" s="288"/>
      <c r="I800" s="288"/>
      <c r="J800" s="288"/>
      <c r="K800" s="288"/>
      <c r="L800" s="288"/>
      <c r="M800" s="288"/>
      <c r="N800" s="288"/>
      <c r="O800" s="288"/>
      <c r="P800" s="291"/>
      <c r="Q800" s="288"/>
      <c r="R800" s="265"/>
      <c r="S800" s="297"/>
      <c r="T800" s="297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8"/>
      <c r="F801" s="288"/>
      <c r="G801" s="288"/>
      <c r="H801" s="288"/>
      <c r="I801" s="288"/>
      <c r="J801" s="288"/>
      <c r="K801" s="288"/>
      <c r="L801" s="288"/>
      <c r="M801" s="288"/>
      <c r="N801" s="288"/>
      <c r="O801" s="288"/>
      <c r="P801" s="291"/>
      <c r="Q801" s="288"/>
      <c r="R801" s="265"/>
      <c r="S801" s="297"/>
      <c r="T801" s="297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8"/>
      <c r="F802" s="288"/>
      <c r="G802" s="288"/>
      <c r="H802" s="288"/>
      <c r="I802" s="288"/>
      <c r="J802" s="288"/>
      <c r="K802" s="288"/>
      <c r="L802" s="288"/>
      <c r="M802" s="288"/>
      <c r="N802" s="288"/>
      <c r="O802" s="288"/>
      <c r="P802" s="291"/>
      <c r="Q802" s="288"/>
      <c r="R802" s="265"/>
      <c r="S802" s="297"/>
      <c r="T802" s="297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8"/>
      <c r="F803" s="288"/>
      <c r="G803" s="288"/>
      <c r="H803" s="288"/>
      <c r="I803" s="288"/>
      <c r="J803" s="288"/>
      <c r="K803" s="288"/>
      <c r="L803" s="288"/>
      <c r="M803" s="288"/>
      <c r="N803" s="288"/>
      <c r="O803" s="288"/>
      <c r="P803" s="291"/>
      <c r="Q803" s="288"/>
      <c r="R803" s="265"/>
      <c r="S803" s="297"/>
      <c r="T803" s="297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8"/>
      <c r="F804" s="288"/>
      <c r="G804" s="288"/>
      <c r="H804" s="288"/>
      <c r="I804" s="288"/>
      <c r="J804" s="288"/>
      <c r="K804" s="288"/>
      <c r="L804" s="288"/>
      <c r="M804" s="288"/>
      <c r="N804" s="288"/>
      <c r="O804" s="288"/>
      <c r="P804" s="291"/>
      <c r="Q804" s="288"/>
      <c r="R804" s="265"/>
      <c r="S804" s="297"/>
      <c r="T804" s="297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8"/>
      <c r="F805" s="288"/>
      <c r="G805" s="288"/>
      <c r="H805" s="288"/>
      <c r="I805" s="288"/>
      <c r="J805" s="288"/>
      <c r="K805" s="288"/>
      <c r="L805" s="288"/>
      <c r="M805" s="288"/>
      <c r="N805" s="288"/>
      <c r="O805" s="288"/>
      <c r="P805" s="291"/>
      <c r="Q805" s="288"/>
      <c r="R805" s="265"/>
      <c r="S805" s="297"/>
      <c r="T805" s="297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8"/>
      <c r="F806" s="288"/>
      <c r="G806" s="288"/>
      <c r="H806" s="288"/>
      <c r="I806" s="288"/>
      <c r="J806" s="288"/>
      <c r="K806" s="288"/>
      <c r="L806" s="288"/>
      <c r="M806" s="288"/>
      <c r="N806" s="288"/>
      <c r="O806" s="288"/>
      <c r="P806" s="291"/>
      <c r="Q806" s="288"/>
      <c r="R806" s="265"/>
      <c r="S806" s="297"/>
      <c r="T806" s="297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8"/>
      <c r="F807" s="288"/>
      <c r="G807" s="288"/>
      <c r="H807" s="288"/>
      <c r="I807" s="288"/>
      <c r="J807" s="288"/>
      <c r="K807" s="288"/>
      <c r="L807" s="288"/>
      <c r="M807" s="288"/>
      <c r="N807" s="288"/>
      <c r="O807" s="288"/>
      <c r="P807" s="291"/>
      <c r="Q807" s="288"/>
      <c r="R807" s="265"/>
      <c r="S807" s="297"/>
      <c r="T807" s="297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8"/>
      <c r="F808" s="288"/>
      <c r="G808" s="288"/>
      <c r="H808" s="288"/>
      <c r="I808" s="288"/>
      <c r="J808" s="288"/>
      <c r="K808" s="288"/>
      <c r="L808" s="288"/>
      <c r="M808" s="288"/>
      <c r="N808" s="288"/>
      <c r="O808" s="288"/>
      <c r="P808" s="291"/>
      <c r="Q808" s="288"/>
      <c r="R808" s="265"/>
      <c r="S808" s="297"/>
      <c r="T808" s="297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8"/>
      <c r="F809" s="288"/>
      <c r="G809" s="288"/>
      <c r="H809" s="288"/>
      <c r="I809" s="288"/>
      <c r="J809" s="288"/>
      <c r="K809" s="288"/>
      <c r="L809" s="288"/>
      <c r="M809" s="288"/>
      <c r="N809" s="288"/>
      <c r="O809" s="288"/>
      <c r="P809" s="291"/>
      <c r="Q809" s="288"/>
      <c r="R809" s="265"/>
      <c r="S809" s="297"/>
      <c r="T809" s="297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8"/>
      <c r="F810" s="288"/>
      <c r="G810" s="288"/>
      <c r="H810" s="288"/>
      <c r="I810" s="288"/>
      <c r="J810" s="288"/>
      <c r="K810" s="288"/>
      <c r="L810" s="288"/>
      <c r="M810" s="288"/>
      <c r="N810" s="288"/>
      <c r="O810" s="288"/>
      <c r="P810" s="291"/>
      <c r="Q810" s="288"/>
      <c r="R810" s="265"/>
      <c r="S810" s="297"/>
      <c r="T810" s="297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8"/>
      <c r="F811" s="288"/>
      <c r="G811" s="288"/>
      <c r="H811" s="288"/>
      <c r="I811" s="288"/>
      <c r="J811" s="288"/>
      <c r="K811" s="288"/>
      <c r="L811" s="288"/>
      <c r="M811" s="288"/>
      <c r="N811" s="288"/>
      <c r="O811" s="288"/>
      <c r="P811" s="291"/>
      <c r="Q811" s="288"/>
      <c r="R811" s="265"/>
      <c r="S811" s="297"/>
      <c r="T811" s="297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8"/>
      <c r="F812" s="288"/>
      <c r="G812" s="288"/>
      <c r="H812" s="288"/>
      <c r="I812" s="288"/>
      <c r="J812" s="288"/>
      <c r="K812" s="288"/>
      <c r="L812" s="288"/>
      <c r="M812" s="288"/>
      <c r="N812" s="288"/>
      <c r="O812" s="288"/>
      <c r="P812" s="291"/>
      <c r="Q812" s="288"/>
      <c r="R812" s="265"/>
      <c r="S812" s="297"/>
      <c r="T812" s="297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8"/>
      <c r="F813" s="288"/>
      <c r="G813" s="288"/>
      <c r="H813" s="288"/>
      <c r="I813" s="288"/>
      <c r="J813" s="288"/>
      <c r="K813" s="288"/>
      <c r="L813" s="288"/>
      <c r="M813" s="288"/>
      <c r="N813" s="288"/>
      <c r="O813" s="288"/>
      <c r="P813" s="291"/>
      <c r="Q813" s="288"/>
      <c r="R813" s="265"/>
      <c r="S813" s="297"/>
      <c r="T813" s="297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8"/>
      <c r="F814" s="288"/>
      <c r="G814" s="288"/>
      <c r="H814" s="288"/>
      <c r="I814" s="288"/>
      <c r="J814" s="288"/>
      <c r="K814" s="288"/>
      <c r="L814" s="288"/>
      <c r="M814" s="288"/>
      <c r="N814" s="288"/>
      <c r="O814" s="288"/>
      <c r="P814" s="291"/>
      <c r="Q814" s="288"/>
      <c r="R814" s="265"/>
      <c r="S814" s="297"/>
      <c r="T814" s="297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8"/>
      <c r="F815" s="288"/>
      <c r="G815" s="288"/>
      <c r="H815" s="288"/>
      <c r="I815" s="288"/>
      <c r="J815" s="288"/>
      <c r="K815" s="288"/>
      <c r="L815" s="288"/>
      <c r="M815" s="288"/>
      <c r="N815" s="288"/>
      <c r="O815" s="288"/>
      <c r="P815" s="291"/>
      <c r="Q815" s="288"/>
      <c r="R815" s="265"/>
      <c r="S815" s="297"/>
      <c r="T815" s="297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8"/>
      <c r="F816" s="288"/>
      <c r="G816" s="288"/>
      <c r="H816" s="288"/>
      <c r="I816" s="288"/>
      <c r="J816" s="288"/>
      <c r="K816" s="288"/>
      <c r="L816" s="288"/>
      <c r="M816" s="288"/>
      <c r="N816" s="288"/>
      <c r="O816" s="288"/>
      <c r="P816" s="291"/>
      <c r="Q816" s="288"/>
      <c r="R816" s="265"/>
      <c r="S816" s="297"/>
      <c r="T816" s="297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8"/>
      <c r="F817" s="288"/>
      <c r="G817" s="288"/>
      <c r="H817" s="288"/>
      <c r="I817" s="288"/>
      <c r="J817" s="288"/>
      <c r="K817" s="288"/>
      <c r="L817" s="288"/>
      <c r="M817" s="288"/>
      <c r="N817" s="288"/>
      <c r="O817" s="288"/>
      <c r="P817" s="291"/>
      <c r="Q817" s="288"/>
      <c r="R817" s="265"/>
      <c r="S817" s="297"/>
      <c r="T817" s="297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8"/>
      <c r="F818" s="288"/>
      <c r="G818" s="288"/>
      <c r="H818" s="288"/>
      <c r="I818" s="288"/>
      <c r="J818" s="288"/>
      <c r="K818" s="288"/>
      <c r="L818" s="288"/>
      <c r="M818" s="288"/>
      <c r="N818" s="288"/>
      <c r="O818" s="288"/>
      <c r="P818" s="291"/>
      <c r="Q818" s="288"/>
      <c r="R818" s="265"/>
      <c r="S818" s="297"/>
      <c r="T818" s="297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8"/>
      <c r="F819" s="288"/>
      <c r="G819" s="288"/>
      <c r="H819" s="288"/>
      <c r="I819" s="288"/>
      <c r="J819" s="288"/>
      <c r="K819" s="288"/>
      <c r="L819" s="288"/>
      <c r="M819" s="288"/>
      <c r="N819" s="288"/>
      <c r="O819" s="288"/>
      <c r="P819" s="291"/>
      <c r="Q819" s="288"/>
      <c r="R819" s="265"/>
      <c r="S819" s="297"/>
      <c r="T819" s="297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8"/>
      <c r="F820" s="288"/>
      <c r="G820" s="288"/>
      <c r="H820" s="288"/>
      <c r="I820" s="288"/>
      <c r="J820" s="288"/>
      <c r="K820" s="288"/>
      <c r="L820" s="288"/>
      <c r="M820" s="288"/>
      <c r="N820" s="288"/>
      <c r="O820" s="288"/>
      <c r="P820" s="291"/>
      <c r="Q820" s="288"/>
      <c r="R820" s="265"/>
      <c r="S820" s="297"/>
      <c r="T820" s="297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8"/>
      <c r="F821" s="288"/>
      <c r="G821" s="288"/>
      <c r="H821" s="288"/>
      <c r="I821" s="288"/>
      <c r="J821" s="288"/>
      <c r="K821" s="288"/>
      <c r="L821" s="288"/>
      <c r="M821" s="288"/>
      <c r="N821" s="288"/>
      <c r="O821" s="288"/>
      <c r="P821" s="291"/>
      <c r="Q821" s="288"/>
      <c r="R821" s="265"/>
      <c r="S821" s="297"/>
      <c r="T821" s="297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8"/>
      <c r="F822" s="288"/>
      <c r="G822" s="288"/>
      <c r="H822" s="288"/>
      <c r="I822" s="288"/>
      <c r="J822" s="288"/>
      <c r="K822" s="288"/>
      <c r="L822" s="288"/>
      <c r="M822" s="288"/>
      <c r="N822" s="288"/>
      <c r="O822" s="288"/>
      <c r="P822" s="291"/>
      <c r="Q822" s="288"/>
      <c r="R822" s="265"/>
      <c r="S822" s="297"/>
      <c r="T822" s="297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8"/>
      <c r="F823" s="288"/>
      <c r="G823" s="288"/>
      <c r="H823" s="288"/>
      <c r="I823" s="288"/>
      <c r="J823" s="288"/>
      <c r="K823" s="288"/>
      <c r="L823" s="288"/>
      <c r="M823" s="288"/>
      <c r="N823" s="288"/>
      <c r="O823" s="288"/>
      <c r="P823" s="291"/>
      <c r="Q823" s="288"/>
      <c r="R823" s="265"/>
      <c r="S823" s="297"/>
      <c r="T823" s="297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8"/>
      <c r="F824" s="288"/>
      <c r="G824" s="288"/>
      <c r="H824" s="288"/>
      <c r="I824" s="288"/>
      <c r="J824" s="288"/>
      <c r="K824" s="288"/>
      <c r="L824" s="288"/>
      <c r="M824" s="288"/>
      <c r="N824" s="288"/>
      <c r="O824" s="288"/>
      <c r="P824" s="291"/>
      <c r="Q824" s="288"/>
      <c r="R824" s="265"/>
      <c r="S824" s="297"/>
      <c r="T824" s="297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8"/>
      <c r="F825" s="288"/>
      <c r="G825" s="288"/>
      <c r="H825" s="288"/>
      <c r="I825" s="288"/>
      <c r="J825" s="288"/>
      <c r="K825" s="288"/>
      <c r="L825" s="288"/>
      <c r="M825" s="288"/>
      <c r="N825" s="288"/>
      <c r="O825" s="288"/>
      <c r="P825" s="291"/>
      <c r="Q825" s="288"/>
      <c r="R825" s="265"/>
      <c r="S825" s="297"/>
      <c r="T825" s="297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8"/>
      <c r="F826" s="288"/>
      <c r="G826" s="288"/>
      <c r="H826" s="288"/>
      <c r="I826" s="288"/>
      <c r="J826" s="288"/>
      <c r="K826" s="288"/>
      <c r="L826" s="288"/>
      <c r="M826" s="288"/>
      <c r="N826" s="288"/>
      <c r="O826" s="288"/>
      <c r="P826" s="291"/>
      <c r="Q826" s="288"/>
      <c r="R826" s="265"/>
      <c r="S826" s="297"/>
      <c r="T826" s="297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8"/>
      <c r="F827" s="288"/>
      <c r="G827" s="288"/>
      <c r="H827" s="288"/>
      <c r="I827" s="288"/>
      <c r="J827" s="288"/>
      <c r="K827" s="288"/>
      <c r="L827" s="288"/>
      <c r="M827" s="288"/>
      <c r="N827" s="288"/>
      <c r="O827" s="288"/>
      <c r="P827" s="291"/>
      <c r="Q827" s="288"/>
      <c r="R827" s="265"/>
      <c r="S827" s="297"/>
      <c r="T827" s="297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8"/>
      <c r="F828" s="288"/>
      <c r="G828" s="288"/>
      <c r="H828" s="288"/>
      <c r="I828" s="288"/>
      <c r="J828" s="288"/>
      <c r="K828" s="288"/>
      <c r="L828" s="288"/>
      <c r="M828" s="288"/>
      <c r="N828" s="288"/>
      <c r="O828" s="288"/>
      <c r="P828" s="291"/>
      <c r="Q828" s="288"/>
      <c r="R828" s="265"/>
      <c r="S828" s="297"/>
      <c r="T828" s="297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8"/>
      <c r="F829" s="288"/>
      <c r="G829" s="288"/>
      <c r="H829" s="288"/>
      <c r="I829" s="288"/>
      <c r="J829" s="288"/>
      <c r="K829" s="288"/>
      <c r="L829" s="288"/>
      <c r="M829" s="288"/>
      <c r="N829" s="288"/>
      <c r="O829" s="288"/>
      <c r="P829" s="291"/>
      <c r="Q829" s="288"/>
      <c r="R829" s="265"/>
      <c r="S829" s="297"/>
      <c r="T829" s="297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8"/>
      <c r="F830" s="288"/>
      <c r="G830" s="288"/>
      <c r="H830" s="288"/>
      <c r="I830" s="288"/>
      <c r="J830" s="288"/>
      <c r="K830" s="288"/>
      <c r="L830" s="288"/>
      <c r="M830" s="288"/>
      <c r="N830" s="288"/>
      <c r="O830" s="288"/>
      <c r="P830" s="291"/>
      <c r="Q830" s="288"/>
      <c r="R830" s="265"/>
      <c r="S830" s="297"/>
      <c r="T830" s="297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8"/>
      <c r="F831" s="288"/>
      <c r="G831" s="288"/>
      <c r="H831" s="288"/>
      <c r="I831" s="288"/>
      <c r="J831" s="288"/>
      <c r="K831" s="288"/>
      <c r="L831" s="288"/>
      <c r="M831" s="288"/>
      <c r="N831" s="288"/>
      <c r="O831" s="288"/>
      <c r="P831" s="291"/>
      <c r="Q831" s="288"/>
      <c r="R831" s="265"/>
      <c r="S831" s="297"/>
      <c r="T831" s="297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8"/>
      <c r="F832" s="288"/>
      <c r="G832" s="288"/>
      <c r="H832" s="288"/>
      <c r="I832" s="288"/>
      <c r="J832" s="288"/>
      <c r="K832" s="288"/>
      <c r="L832" s="288"/>
      <c r="M832" s="288"/>
      <c r="N832" s="288"/>
      <c r="O832" s="288"/>
      <c r="P832" s="291"/>
      <c r="Q832" s="288"/>
      <c r="R832" s="265"/>
      <c r="S832" s="297"/>
      <c r="T832" s="297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8"/>
      <c r="F833" s="288"/>
      <c r="G833" s="288"/>
      <c r="H833" s="288"/>
      <c r="I833" s="288"/>
      <c r="J833" s="288"/>
      <c r="K833" s="288"/>
      <c r="L833" s="288"/>
      <c r="M833" s="288"/>
      <c r="N833" s="288"/>
      <c r="O833" s="288"/>
      <c r="P833" s="291"/>
      <c r="Q833" s="288"/>
      <c r="R833" s="265"/>
      <c r="S833" s="297"/>
      <c r="T833" s="297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8"/>
      <c r="F834" s="288"/>
      <c r="G834" s="288"/>
      <c r="H834" s="288"/>
      <c r="I834" s="288"/>
      <c r="J834" s="288"/>
      <c r="K834" s="288"/>
      <c r="L834" s="288"/>
      <c r="M834" s="288"/>
      <c r="N834" s="288"/>
      <c r="O834" s="288"/>
      <c r="P834" s="291"/>
      <c r="Q834" s="288"/>
      <c r="R834" s="265"/>
      <c r="S834" s="297"/>
      <c r="T834" s="297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8"/>
      <c r="F835" s="288"/>
      <c r="G835" s="288"/>
      <c r="H835" s="288"/>
      <c r="I835" s="288"/>
      <c r="J835" s="288"/>
      <c r="K835" s="288"/>
      <c r="L835" s="288"/>
      <c r="M835" s="288"/>
      <c r="N835" s="288"/>
      <c r="O835" s="288"/>
      <c r="P835" s="291"/>
      <c r="Q835" s="288"/>
      <c r="R835" s="265"/>
      <c r="S835" s="297"/>
      <c r="T835" s="297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8"/>
      <c r="F836" s="288"/>
      <c r="G836" s="288"/>
      <c r="H836" s="288"/>
      <c r="I836" s="288"/>
      <c r="J836" s="288"/>
      <c r="K836" s="288"/>
      <c r="L836" s="288"/>
      <c r="M836" s="288"/>
      <c r="N836" s="288"/>
      <c r="O836" s="288"/>
      <c r="P836" s="291"/>
      <c r="Q836" s="288"/>
      <c r="R836" s="265"/>
      <c r="S836" s="297"/>
      <c r="T836" s="297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8"/>
      <c r="F837" s="288"/>
      <c r="G837" s="288"/>
      <c r="H837" s="288"/>
      <c r="I837" s="288"/>
      <c r="J837" s="288"/>
      <c r="K837" s="288"/>
      <c r="L837" s="288"/>
      <c r="M837" s="288"/>
      <c r="N837" s="288"/>
      <c r="O837" s="288"/>
      <c r="P837" s="291"/>
      <c r="Q837" s="288"/>
      <c r="R837" s="265"/>
      <c r="S837" s="297"/>
      <c r="T837" s="297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8"/>
      <c r="F838" s="288"/>
      <c r="G838" s="288"/>
      <c r="H838" s="288"/>
      <c r="I838" s="288"/>
      <c r="J838" s="288"/>
      <c r="K838" s="288"/>
      <c r="L838" s="288"/>
      <c r="M838" s="288"/>
      <c r="N838" s="288"/>
      <c r="O838" s="288"/>
      <c r="P838" s="291"/>
      <c r="Q838" s="288"/>
      <c r="R838" s="265"/>
      <c r="S838" s="297"/>
      <c r="T838" s="297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8"/>
      <c r="F839" s="288"/>
      <c r="G839" s="288"/>
      <c r="H839" s="288"/>
      <c r="I839" s="288"/>
      <c r="J839" s="288"/>
      <c r="K839" s="288"/>
      <c r="L839" s="288"/>
      <c r="M839" s="288"/>
      <c r="N839" s="288"/>
      <c r="O839" s="288"/>
      <c r="P839" s="291"/>
      <c r="Q839" s="288"/>
      <c r="R839" s="265"/>
      <c r="S839" s="297"/>
      <c r="T839" s="297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8"/>
      <c r="F840" s="288"/>
      <c r="G840" s="288"/>
      <c r="H840" s="288"/>
      <c r="I840" s="288"/>
      <c r="J840" s="288"/>
      <c r="K840" s="288"/>
      <c r="L840" s="288"/>
      <c r="M840" s="288"/>
      <c r="N840" s="288"/>
      <c r="O840" s="288"/>
      <c r="P840" s="291"/>
      <c r="Q840" s="288"/>
      <c r="R840" s="265"/>
      <c r="S840" s="297"/>
      <c r="T840" s="297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8"/>
      <c r="F841" s="288"/>
      <c r="G841" s="288"/>
      <c r="H841" s="288"/>
      <c r="I841" s="288"/>
      <c r="J841" s="288"/>
      <c r="K841" s="288"/>
      <c r="L841" s="288"/>
      <c r="M841" s="288"/>
      <c r="N841" s="288"/>
      <c r="O841" s="288"/>
      <c r="P841" s="291"/>
      <c r="Q841" s="288"/>
      <c r="R841" s="265"/>
      <c r="S841" s="297"/>
      <c r="T841" s="297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8"/>
      <c r="F842" s="288"/>
      <c r="G842" s="288"/>
      <c r="H842" s="288"/>
      <c r="I842" s="288"/>
      <c r="J842" s="288"/>
      <c r="K842" s="288"/>
      <c r="L842" s="288"/>
      <c r="M842" s="288"/>
      <c r="N842" s="288"/>
      <c r="O842" s="288"/>
      <c r="P842" s="291"/>
      <c r="Q842" s="288"/>
      <c r="R842" s="265"/>
      <c r="S842" s="297"/>
      <c r="T842" s="297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8"/>
      <c r="F843" s="288"/>
      <c r="G843" s="288"/>
      <c r="H843" s="288"/>
      <c r="I843" s="288"/>
      <c r="J843" s="288"/>
      <c r="K843" s="288"/>
      <c r="L843" s="288"/>
      <c r="M843" s="288"/>
      <c r="N843" s="288"/>
      <c r="O843" s="288"/>
      <c r="P843" s="291"/>
      <c r="Q843" s="288"/>
      <c r="R843" s="265"/>
      <c r="S843" s="297"/>
      <c r="T843" s="297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8"/>
      <c r="F844" s="288"/>
      <c r="G844" s="288"/>
      <c r="H844" s="288"/>
      <c r="I844" s="288"/>
      <c r="J844" s="288"/>
      <c r="K844" s="288"/>
      <c r="L844" s="288"/>
      <c r="M844" s="288"/>
      <c r="N844" s="288"/>
      <c r="O844" s="288"/>
      <c r="P844" s="291"/>
      <c r="Q844" s="288"/>
      <c r="R844" s="265"/>
      <c r="S844" s="297"/>
      <c r="T844" s="297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8"/>
      <c r="F845" s="288"/>
      <c r="G845" s="288"/>
      <c r="H845" s="288"/>
      <c r="I845" s="288"/>
      <c r="J845" s="288"/>
      <c r="K845" s="288"/>
      <c r="L845" s="288"/>
      <c r="M845" s="288"/>
      <c r="N845" s="288"/>
      <c r="O845" s="288"/>
      <c r="P845" s="291"/>
      <c r="Q845" s="288"/>
      <c r="R845" s="265"/>
      <c r="S845" s="297"/>
      <c r="T845" s="297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8"/>
      <c r="F846" s="288"/>
      <c r="G846" s="288"/>
      <c r="H846" s="288"/>
      <c r="I846" s="288"/>
      <c r="J846" s="288"/>
      <c r="K846" s="288"/>
      <c r="L846" s="288"/>
      <c r="M846" s="288"/>
      <c r="N846" s="288"/>
      <c r="O846" s="288"/>
      <c r="P846" s="291"/>
      <c r="Q846" s="288"/>
      <c r="R846" s="265"/>
      <c r="S846" s="297"/>
      <c r="T846" s="297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8"/>
      <c r="F847" s="288"/>
      <c r="G847" s="288"/>
      <c r="H847" s="288"/>
      <c r="I847" s="288"/>
      <c r="J847" s="288"/>
      <c r="K847" s="288"/>
      <c r="L847" s="288"/>
      <c r="M847" s="288"/>
      <c r="N847" s="288"/>
      <c r="O847" s="288"/>
      <c r="P847" s="291"/>
      <c r="Q847" s="288"/>
      <c r="R847" s="265"/>
      <c r="S847" s="297"/>
      <c r="T847" s="297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8"/>
      <c r="F848" s="288"/>
      <c r="G848" s="288"/>
      <c r="H848" s="288"/>
      <c r="I848" s="288"/>
      <c r="J848" s="288"/>
      <c r="K848" s="288"/>
      <c r="L848" s="288"/>
      <c r="M848" s="288"/>
      <c r="N848" s="288"/>
      <c r="O848" s="288"/>
      <c r="P848" s="291"/>
      <c r="Q848" s="288"/>
      <c r="R848" s="265"/>
      <c r="S848" s="297"/>
      <c r="T848" s="297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8"/>
      <c r="F849" s="288"/>
      <c r="G849" s="288"/>
      <c r="H849" s="288"/>
      <c r="I849" s="288"/>
      <c r="J849" s="288"/>
      <c r="K849" s="288"/>
      <c r="L849" s="288"/>
      <c r="M849" s="288"/>
      <c r="N849" s="288"/>
      <c r="O849" s="288"/>
      <c r="P849" s="291"/>
      <c r="Q849" s="288"/>
      <c r="R849" s="265"/>
      <c r="S849" s="297"/>
      <c r="T849" s="297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8"/>
      <c r="F850" s="288"/>
      <c r="G850" s="288"/>
      <c r="H850" s="288"/>
      <c r="I850" s="288"/>
      <c r="J850" s="288"/>
      <c r="K850" s="288"/>
      <c r="L850" s="288"/>
      <c r="M850" s="288"/>
      <c r="N850" s="288"/>
      <c r="O850" s="288"/>
      <c r="P850" s="291"/>
      <c r="Q850" s="288"/>
      <c r="R850" s="265"/>
      <c r="S850" s="297"/>
      <c r="T850" s="297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8"/>
      <c r="F851" s="288"/>
      <c r="G851" s="288"/>
      <c r="H851" s="288"/>
      <c r="I851" s="288"/>
      <c r="J851" s="288"/>
      <c r="K851" s="288"/>
      <c r="L851" s="288"/>
      <c r="M851" s="288"/>
      <c r="N851" s="288"/>
      <c r="O851" s="288"/>
      <c r="P851" s="291"/>
      <c r="Q851" s="288"/>
      <c r="R851" s="265"/>
      <c r="S851" s="297"/>
      <c r="T851" s="297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8"/>
      <c r="F852" s="288"/>
      <c r="G852" s="288"/>
      <c r="H852" s="288"/>
      <c r="I852" s="288"/>
      <c r="J852" s="288"/>
      <c r="K852" s="288"/>
      <c r="L852" s="288"/>
      <c r="M852" s="288"/>
      <c r="N852" s="288"/>
      <c r="O852" s="288"/>
      <c r="P852" s="291"/>
      <c r="Q852" s="288"/>
      <c r="R852" s="265"/>
      <c r="S852" s="297"/>
      <c r="T852" s="297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8"/>
      <c r="F853" s="288"/>
      <c r="G853" s="288"/>
      <c r="H853" s="288"/>
      <c r="I853" s="288"/>
      <c r="J853" s="288"/>
      <c r="K853" s="288"/>
      <c r="L853" s="288"/>
      <c r="M853" s="288"/>
      <c r="N853" s="288"/>
      <c r="O853" s="288"/>
      <c r="P853" s="291"/>
      <c r="Q853" s="288"/>
      <c r="R853" s="265"/>
      <c r="S853" s="297"/>
      <c r="T853" s="297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8"/>
      <c r="F854" s="288"/>
      <c r="G854" s="288"/>
      <c r="H854" s="288"/>
      <c r="I854" s="288"/>
      <c r="J854" s="288"/>
      <c r="K854" s="288"/>
      <c r="L854" s="288"/>
      <c r="M854" s="288"/>
      <c r="N854" s="288"/>
      <c r="O854" s="288"/>
      <c r="P854" s="291"/>
      <c r="Q854" s="288"/>
      <c r="R854" s="265"/>
      <c r="S854" s="297"/>
      <c r="T854" s="297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8"/>
      <c r="F855" s="288"/>
      <c r="G855" s="288"/>
      <c r="H855" s="288"/>
      <c r="I855" s="288"/>
      <c r="J855" s="288"/>
      <c r="K855" s="288"/>
      <c r="L855" s="288"/>
      <c r="M855" s="288"/>
      <c r="N855" s="288"/>
      <c r="O855" s="288"/>
      <c r="P855" s="291"/>
      <c r="Q855" s="288"/>
      <c r="R855" s="265"/>
      <c r="S855" s="297"/>
      <c r="T855" s="297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8"/>
      <c r="F856" s="288"/>
      <c r="G856" s="288"/>
      <c r="H856" s="288"/>
      <c r="I856" s="288"/>
      <c r="J856" s="288"/>
      <c r="K856" s="288"/>
      <c r="L856" s="288"/>
      <c r="M856" s="288"/>
      <c r="N856" s="288"/>
      <c r="O856" s="288"/>
      <c r="P856" s="291"/>
      <c r="Q856" s="288"/>
      <c r="R856" s="265"/>
      <c r="S856" s="297"/>
      <c r="T856" s="297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8"/>
      <c r="F857" s="288"/>
      <c r="G857" s="288"/>
      <c r="H857" s="288"/>
      <c r="I857" s="288"/>
      <c r="J857" s="288"/>
      <c r="K857" s="288"/>
      <c r="L857" s="288"/>
      <c r="M857" s="288"/>
      <c r="N857" s="288"/>
      <c r="O857" s="288"/>
      <c r="P857" s="291"/>
      <c r="Q857" s="288"/>
      <c r="R857" s="265"/>
      <c r="S857" s="297"/>
      <c r="T857" s="297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8"/>
      <c r="F858" s="288"/>
      <c r="G858" s="288"/>
      <c r="H858" s="288"/>
      <c r="I858" s="288"/>
      <c r="J858" s="288"/>
      <c r="K858" s="288"/>
      <c r="L858" s="288"/>
      <c r="M858" s="288"/>
      <c r="N858" s="288"/>
      <c r="O858" s="288"/>
      <c r="P858" s="291"/>
      <c r="Q858" s="288"/>
      <c r="R858" s="265"/>
      <c r="S858" s="297"/>
      <c r="T858" s="297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8"/>
      <c r="F859" s="288"/>
      <c r="G859" s="288"/>
      <c r="H859" s="288"/>
      <c r="I859" s="288"/>
      <c r="J859" s="288"/>
      <c r="K859" s="288"/>
      <c r="L859" s="288"/>
      <c r="M859" s="288"/>
      <c r="N859" s="288"/>
      <c r="O859" s="288"/>
      <c r="P859" s="291"/>
      <c r="Q859" s="288"/>
      <c r="R859" s="265"/>
      <c r="S859" s="297"/>
      <c r="T859" s="297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8"/>
      <c r="F860" s="288"/>
      <c r="G860" s="288"/>
      <c r="H860" s="288"/>
      <c r="I860" s="288"/>
      <c r="J860" s="288"/>
      <c r="K860" s="288"/>
      <c r="L860" s="288"/>
      <c r="M860" s="288"/>
      <c r="N860" s="288"/>
      <c r="O860" s="288"/>
      <c r="P860" s="291"/>
      <c r="Q860" s="288"/>
      <c r="R860" s="265"/>
      <c r="S860" s="297"/>
      <c r="T860" s="297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8"/>
      <c r="F861" s="288"/>
      <c r="G861" s="288"/>
      <c r="H861" s="288"/>
      <c r="I861" s="288"/>
      <c r="J861" s="288"/>
      <c r="K861" s="288"/>
      <c r="L861" s="288"/>
      <c r="M861" s="288"/>
      <c r="N861" s="288"/>
      <c r="O861" s="288"/>
      <c r="P861" s="291"/>
      <c r="Q861" s="288"/>
      <c r="R861" s="265"/>
      <c r="S861" s="297"/>
      <c r="T861" s="297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8"/>
      <c r="F862" s="288"/>
      <c r="G862" s="288"/>
      <c r="H862" s="288"/>
      <c r="I862" s="288"/>
      <c r="J862" s="288"/>
      <c r="K862" s="288"/>
      <c r="L862" s="288"/>
      <c r="M862" s="288"/>
      <c r="N862" s="288"/>
      <c r="O862" s="288"/>
      <c r="P862" s="291"/>
      <c r="Q862" s="288"/>
      <c r="R862" s="265"/>
      <c r="S862" s="297"/>
      <c r="T862" s="297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8"/>
      <c r="F863" s="288"/>
      <c r="G863" s="288"/>
      <c r="H863" s="288"/>
      <c r="I863" s="288"/>
      <c r="J863" s="288"/>
      <c r="K863" s="288"/>
      <c r="L863" s="288"/>
      <c r="M863" s="288"/>
      <c r="N863" s="288"/>
      <c r="O863" s="288"/>
      <c r="P863" s="291"/>
      <c r="Q863" s="288"/>
      <c r="R863" s="265"/>
      <c r="S863" s="297"/>
      <c r="T863" s="297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8"/>
      <c r="F864" s="288"/>
      <c r="G864" s="288"/>
      <c r="H864" s="288"/>
      <c r="I864" s="288"/>
      <c r="J864" s="288"/>
      <c r="K864" s="288"/>
      <c r="L864" s="288"/>
      <c r="M864" s="288"/>
      <c r="N864" s="288"/>
      <c r="O864" s="288"/>
      <c r="P864" s="291"/>
      <c r="Q864" s="288"/>
      <c r="R864" s="265"/>
      <c r="S864" s="297"/>
      <c r="T864" s="297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8"/>
      <c r="F865" s="288"/>
      <c r="G865" s="288"/>
      <c r="H865" s="288"/>
      <c r="I865" s="288"/>
      <c r="J865" s="288"/>
      <c r="K865" s="288"/>
      <c r="L865" s="288"/>
      <c r="M865" s="288"/>
      <c r="N865" s="288"/>
      <c r="O865" s="288"/>
      <c r="P865" s="291"/>
      <c r="Q865" s="288"/>
      <c r="R865" s="265"/>
      <c r="S865" s="297"/>
      <c r="T865" s="297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8"/>
      <c r="F866" s="288"/>
      <c r="G866" s="288"/>
      <c r="H866" s="288"/>
      <c r="I866" s="288"/>
      <c r="J866" s="288"/>
      <c r="K866" s="288"/>
      <c r="L866" s="288"/>
      <c r="M866" s="288"/>
      <c r="N866" s="288"/>
      <c r="O866" s="288"/>
      <c r="P866" s="291"/>
      <c r="Q866" s="288"/>
      <c r="R866" s="265"/>
      <c r="S866" s="297"/>
      <c r="T866" s="297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8"/>
      <c r="F867" s="288"/>
      <c r="G867" s="288"/>
      <c r="H867" s="288"/>
      <c r="I867" s="288"/>
      <c r="J867" s="288"/>
      <c r="K867" s="288"/>
      <c r="L867" s="288"/>
      <c r="M867" s="288"/>
      <c r="N867" s="288"/>
      <c r="O867" s="288"/>
      <c r="P867" s="291"/>
      <c r="Q867" s="288"/>
      <c r="R867" s="265"/>
      <c r="S867" s="297"/>
      <c r="T867" s="297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8"/>
      <c r="F868" s="288"/>
      <c r="G868" s="288"/>
      <c r="H868" s="288"/>
      <c r="I868" s="288"/>
      <c r="J868" s="288"/>
      <c r="K868" s="288"/>
      <c r="L868" s="288"/>
      <c r="M868" s="288"/>
      <c r="N868" s="288"/>
      <c r="O868" s="288"/>
      <c r="P868" s="291"/>
      <c r="Q868" s="288"/>
      <c r="R868" s="265"/>
      <c r="S868" s="297"/>
      <c r="T868" s="297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8"/>
      <c r="F869" s="288"/>
      <c r="G869" s="288"/>
      <c r="H869" s="288"/>
      <c r="I869" s="288"/>
      <c r="J869" s="288"/>
      <c r="K869" s="288"/>
      <c r="L869" s="288"/>
      <c r="M869" s="288"/>
      <c r="N869" s="288"/>
      <c r="O869" s="288"/>
      <c r="P869" s="291"/>
      <c r="Q869" s="288"/>
      <c r="R869" s="265"/>
      <c r="S869" s="297"/>
      <c r="T869" s="297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8"/>
      <c r="F870" s="288"/>
      <c r="G870" s="288"/>
      <c r="H870" s="288"/>
      <c r="I870" s="288"/>
      <c r="J870" s="288"/>
      <c r="K870" s="288"/>
      <c r="L870" s="288"/>
      <c r="M870" s="288"/>
      <c r="N870" s="288"/>
      <c r="O870" s="288"/>
      <c r="P870" s="291"/>
      <c r="Q870" s="288"/>
      <c r="R870" s="265"/>
      <c r="S870" s="297"/>
      <c r="T870" s="297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8"/>
      <c r="F871" s="288"/>
      <c r="G871" s="288"/>
      <c r="H871" s="288"/>
      <c r="I871" s="288"/>
      <c r="J871" s="288"/>
      <c r="K871" s="288"/>
      <c r="L871" s="288"/>
      <c r="M871" s="288"/>
      <c r="N871" s="288"/>
      <c r="O871" s="288"/>
      <c r="P871" s="291"/>
      <c r="Q871" s="288"/>
      <c r="R871" s="265"/>
      <c r="S871" s="297"/>
      <c r="T871" s="297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8"/>
      <c r="F872" s="288"/>
      <c r="G872" s="288"/>
      <c r="H872" s="288"/>
      <c r="I872" s="288"/>
      <c r="J872" s="288"/>
      <c r="K872" s="288"/>
      <c r="L872" s="288"/>
      <c r="M872" s="288"/>
      <c r="N872" s="288"/>
      <c r="O872" s="288"/>
      <c r="P872" s="291"/>
      <c r="Q872" s="288"/>
      <c r="R872" s="265"/>
      <c r="S872" s="297"/>
      <c r="T872" s="297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8"/>
      <c r="F873" s="288"/>
      <c r="G873" s="288"/>
      <c r="H873" s="288"/>
      <c r="I873" s="288"/>
      <c r="J873" s="288"/>
      <c r="K873" s="288"/>
      <c r="L873" s="288"/>
      <c r="M873" s="288"/>
      <c r="N873" s="288"/>
      <c r="O873" s="288"/>
      <c r="P873" s="291"/>
      <c r="Q873" s="288"/>
      <c r="R873" s="265"/>
      <c r="S873" s="297"/>
      <c r="T873" s="297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8"/>
      <c r="F874" s="288"/>
      <c r="G874" s="288"/>
      <c r="H874" s="288"/>
      <c r="I874" s="288"/>
      <c r="J874" s="288"/>
      <c r="K874" s="288"/>
      <c r="L874" s="288"/>
      <c r="M874" s="288"/>
      <c r="N874" s="288"/>
      <c r="O874" s="288"/>
      <c r="P874" s="291"/>
      <c r="Q874" s="288"/>
      <c r="R874" s="265"/>
      <c r="S874" s="297"/>
      <c r="T874" s="297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8"/>
      <c r="F875" s="288"/>
      <c r="G875" s="288"/>
      <c r="H875" s="288"/>
      <c r="I875" s="288"/>
      <c r="J875" s="288"/>
      <c r="K875" s="288"/>
      <c r="L875" s="288"/>
      <c r="M875" s="288"/>
      <c r="N875" s="288"/>
      <c r="O875" s="288"/>
      <c r="P875" s="291"/>
      <c r="Q875" s="288"/>
      <c r="R875" s="265"/>
      <c r="S875" s="297"/>
      <c r="T875" s="297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8"/>
      <c r="F876" s="288"/>
      <c r="G876" s="288"/>
      <c r="H876" s="288"/>
      <c r="I876" s="288"/>
      <c r="J876" s="288"/>
      <c r="K876" s="288"/>
      <c r="L876" s="288"/>
      <c r="M876" s="288"/>
      <c r="N876" s="288"/>
      <c r="O876" s="288"/>
      <c r="P876" s="291"/>
      <c r="Q876" s="288"/>
      <c r="R876" s="265"/>
      <c r="S876" s="297"/>
      <c r="T876" s="297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8"/>
      <c r="F877" s="288"/>
      <c r="G877" s="288"/>
      <c r="H877" s="288"/>
      <c r="I877" s="288"/>
      <c r="J877" s="288"/>
      <c r="K877" s="288"/>
      <c r="L877" s="288"/>
      <c r="M877" s="288"/>
      <c r="N877" s="288"/>
      <c r="O877" s="288"/>
      <c r="P877" s="291"/>
      <c r="Q877" s="288"/>
      <c r="R877" s="265"/>
      <c r="S877" s="297"/>
      <c r="T877" s="297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8"/>
      <c r="F878" s="288"/>
      <c r="G878" s="288"/>
      <c r="H878" s="288"/>
      <c r="I878" s="288"/>
      <c r="J878" s="288"/>
      <c r="K878" s="288"/>
      <c r="L878" s="288"/>
      <c r="M878" s="288"/>
      <c r="N878" s="288"/>
      <c r="O878" s="288"/>
      <c r="P878" s="291"/>
      <c r="Q878" s="288"/>
      <c r="R878" s="265"/>
      <c r="S878" s="297"/>
      <c r="T878" s="297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8"/>
      <c r="F879" s="288"/>
      <c r="G879" s="288"/>
      <c r="H879" s="288"/>
      <c r="I879" s="288"/>
      <c r="J879" s="288"/>
      <c r="K879" s="288"/>
      <c r="L879" s="288"/>
      <c r="M879" s="288"/>
      <c r="N879" s="288"/>
      <c r="O879" s="288"/>
      <c r="P879" s="291"/>
      <c r="Q879" s="288"/>
      <c r="R879" s="265"/>
      <c r="S879" s="297"/>
      <c r="T879" s="297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8"/>
      <c r="F880" s="288"/>
      <c r="G880" s="288"/>
      <c r="H880" s="288"/>
      <c r="I880" s="288"/>
      <c r="J880" s="288"/>
      <c r="K880" s="288"/>
      <c r="L880" s="288"/>
      <c r="M880" s="288"/>
      <c r="N880" s="288"/>
      <c r="O880" s="288"/>
      <c r="P880" s="291"/>
      <c r="Q880" s="288"/>
      <c r="R880" s="265"/>
      <c r="S880" s="297"/>
      <c r="T880" s="297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8"/>
      <c r="F881" s="288"/>
      <c r="G881" s="288"/>
      <c r="H881" s="288"/>
      <c r="I881" s="288"/>
      <c r="J881" s="288"/>
      <c r="K881" s="288"/>
      <c r="L881" s="288"/>
      <c r="M881" s="288"/>
      <c r="N881" s="288"/>
      <c r="O881" s="288"/>
      <c r="P881" s="291"/>
      <c r="Q881" s="288"/>
      <c r="R881" s="265"/>
      <c r="S881" s="297"/>
      <c r="T881" s="297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8"/>
      <c r="F882" s="288"/>
      <c r="G882" s="288"/>
      <c r="H882" s="288"/>
      <c r="I882" s="288"/>
      <c r="J882" s="288"/>
      <c r="K882" s="288"/>
      <c r="L882" s="288"/>
      <c r="M882" s="288"/>
      <c r="N882" s="288"/>
      <c r="O882" s="288"/>
      <c r="P882" s="291"/>
      <c r="Q882" s="288"/>
      <c r="R882" s="265"/>
      <c r="S882" s="297"/>
      <c r="T882" s="297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8"/>
      <c r="F883" s="288"/>
      <c r="G883" s="288"/>
      <c r="H883" s="288"/>
      <c r="I883" s="288"/>
      <c r="J883" s="288"/>
      <c r="K883" s="288"/>
      <c r="L883" s="288"/>
      <c r="M883" s="288"/>
      <c r="N883" s="288"/>
      <c r="O883" s="288"/>
      <c r="P883" s="291"/>
      <c r="Q883" s="288"/>
      <c r="R883" s="265"/>
      <c r="S883" s="297"/>
      <c r="T883" s="297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8"/>
      <c r="F884" s="288"/>
      <c r="G884" s="288"/>
      <c r="H884" s="288"/>
      <c r="I884" s="288"/>
      <c r="J884" s="288"/>
      <c r="K884" s="288"/>
      <c r="L884" s="288"/>
      <c r="M884" s="288"/>
      <c r="N884" s="288"/>
      <c r="O884" s="288"/>
      <c r="P884" s="291"/>
      <c r="Q884" s="288"/>
      <c r="R884" s="265"/>
      <c r="S884" s="297"/>
      <c r="T884" s="297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8"/>
      <c r="F885" s="288"/>
      <c r="G885" s="288"/>
      <c r="H885" s="288"/>
      <c r="I885" s="288"/>
      <c r="J885" s="288"/>
      <c r="K885" s="288"/>
      <c r="L885" s="288"/>
      <c r="M885" s="288"/>
      <c r="N885" s="288"/>
      <c r="O885" s="288"/>
      <c r="P885" s="291"/>
      <c r="Q885" s="288"/>
      <c r="R885" s="265"/>
      <c r="S885" s="297"/>
      <c r="T885" s="297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8"/>
      <c r="F886" s="288"/>
      <c r="G886" s="288"/>
      <c r="H886" s="288"/>
      <c r="I886" s="288"/>
      <c r="J886" s="288"/>
      <c r="K886" s="288"/>
      <c r="L886" s="288"/>
      <c r="M886" s="288"/>
      <c r="N886" s="288"/>
      <c r="O886" s="288"/>
      <c r="P886" s="291"/>
      <c r="Q886" s="288"/>
      <c r="R886" s="265"/>
      <c r="S886" s="297"/>
      <c r="T886" s="297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8"/>
      <c r="F887" s="288"/>
      <c r="G887" s="288"/>
      <c r="H887" s="288"/>
      <c r="I887" s="288"/>
      <c r="J887" s="288"/>
      <c r="K887" s="288"/>
      <c r="L887" s="288"/>
      <c r="M887" s="288"/>
      <c r="N887" s="288"/>
      <c r="O887" s="288"/>
      <c r="P887" s="291"/>
      <c r="Q887" s="288"/>
      <c r="R887" s="265"/>
      <c r="S887" s="297"/>
      <c r="T887" s="297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8"/>
      <c r="F888" s="288"/>
      <c r="G888" s="288"/>
      <c r="H888" s="288"/>
      <c r="I888" s="288"/>
      <c r="J888" s="288"/>
      <c r="K888" s="288"/>
      <c r="L888" s="288"/>
      <c r="M888" s="288"/>
      <c r="N888" s="288"/>
      <c r="O888" s="288"/>
      <c r="P888" s="291"/>
      <c r="Q888" s="288"/>
      <c r="R888" s="265"/>
      <c r="S888" s="297"/>
      <c r="T888" s="297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8"/>
      <c r="F889" s="288"/>
      <c r="G889" s="288"/>
      <c r="H889" s="288"/>
      <c r="I889" s="288"/>
      <c r="J889" s="288"/>
      <c r="K889" s="288"/>
      <c r="L889" s="288"/>
      <c r="M889" s="288"/>
      <c r="N889" s="288"/>
      <c r="O889" s="288"/>
      <c r="P889" s="291"/>
      <c r="Q889" s="288"/>
      <c r="R889" s="265"/>
      <c r="S889" s="297"/>
      <c r="T889" s="297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8"/>
      <c r="F890" s="288"/>
      <c r="G890" s="288"/>
      <c r="H890" s="288"/>
      <c r="I890" s="288"/>
      <c r="J890" s="288"/>
      <c r="K890" s="288"/>
      <c r="L890" s="288"/>
      <c r="M890" s="288"/>
      <c r="N890" s="288"/>
      <c r="O890" s="288"/>
      <c r="P890" s="291"/>
      <c r="Q890" s="288"/>
      <c r="R890" s="265"/>
      <c r="S890" s="297"/>
      <c r="T890" s="297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8"/>
      <c r="F891" s="288"/>
      <c r="G891" s="288"/>
      <c r="H891" s="288"/>
      <c r="I891" s="288"/>
      <c r="J891" s="288"/>
      <c r="K891" s="288"/>
      <c r="L891" s="288"/>
      <c r="M891" s="288"/>
      <c r="N891" s="288"/>
      <c r="O891" s="288"/>
      <c r="P891" s="291"/>
      <c r="Q891" s="288"/>
      <c r="R891" s="265"/>
      <c r="S891" s="297"/>
      <c r="T891" s="297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8"/>
      <c r="F892" s="288"/>
      <c r="G892" s="288"/>
      <c r="H892" s="288"/>
      <c r="I892" s="288"/>
      <c r="J892" s="288"/>
      <c r="K892" s="288"/>
      <c r="L892" s="288"/>
      <c r="M892" s="288"/>
      <c r="N892" s="288"/>
      <c r="O892" s="288"/>
      <c r="P892" s="291"/>
      <c r="Q892" s="288"/>
      <c r="R892" s="265"/>
      <c r="S892" s="297"/>
      <c r="T892" s="297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8"/>
      <c r="F893" s="288"/>
      <c r="G893" s="288"/>
      <c r="H893" s="288"/>
      <c r="I893" s="288"/>
      <c r="J893" s="288"/>
      <c r="K893" s="288"/>
      <c r="L893" s="288"/>
      <c r="M893" s="288"/>
      <c r="N893" s="288"/>
      <c r="O893" s="288"/>
      <c r="P893" s="291"/>
      <c r="Q893" s="288"/>
      <c r="R893" s="265"/>
      <c r="S893" s="297"/>
      <c r="T893" s="297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8"/>
      <c r="F894" s="288"/>
      <c r="G894" s="288"/>
      <c r="H894" s="288"/>
      <c r="I894" s="288"/>
      <c r="J894" s="288"/>
      <c r="K894" s="288"/>
      <c r="L894" s="288"/>
      <c r="M894" s="288"/>
      <c r="N894" s="288"/>
      <c r="O894" s="288"/>
      <c r="P894" s="291"/>
      <c r="Q894" s="288"/>
      <c r="R894" s="265"/>
      <c r="S894" s="297"/>
      <c r="T894" s="297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8"/>
      <c r="F895" s="288"/>
      <c r="G895" s="288"/>
      <c r="H895" s="288"/>
      <c r="I895" s="288"/>
      <c r="J895" s="288"/>
      <c r="K895" s="288"/>
      <c r="L895" s="288"/>
      <c r="M895" s="288"/>
      <c r="N895" s="288"/>
      <c r="O895" s="288"/>
      <c r="P895" s="291"/>
      <c r="Q895" s="288"/>
      <c r="R895" s="265"/>
      <c r="S895" s="297"/>
      <c r="T895" s="297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8"/>
      <c r="F896" s="288"/>
      <c r="G896" s="288"/>
      <c r="H896" s="288"/>
      <c r="I896" s="288"/>
      <c r="J896" s="288"/>
      <c r="K896" s="288"/>
      <c r="L896" s="288"/>
      <c r="M896" s="288"/>
      <c r="N896" s="288"/>
      <c r="O896" s="288"/>
      <c r="P896" s="291"/>
      <c r="Q896" s="288"/>
      <c r="R896" s="265"/>
      <c r="S896" s="297"/>
      <c r="T896" s="297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8"/>
      <c r="F897" s="288"/>
      <c r="G897" s="288"/>
      <c r="H897" s="288"/>
      <c r="I897" s="288"/>
      <c r="J897" s="288"/>
      <c r="K897" s="288"/>
      <c r="L897" s="288"/>
      <c r="M897" s="288"/>
      <c r="N897" s="288"/>
      <c r="O897" s="288"/>
      <c r="P897" s="291"/>
      <c r="Q897" s="288"/>
      <c r="R897" s="265"/>
      <c r="S897" s="297"/>
      <c r="T897" s="297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8"/>
      <c r="F898" s="288"/>
      <c r="G898" s="288"/>
      <c r="H898" s="288"/>
      <c r="I898" s="288"/>
      <c r="J898" s="288"/>
      <c r="K898" s="288"/>
      <c r="L898" s="288"/>
      <c r="M898" s="288"/>
      <c r="N898" s="288"/>
      <c r="O898" s="288"/>
      <c r="P898" s="291"/>
      <c r="Q898" s="288"/>
      <c r="R898" s="265"/>
      <c r="S898" s="297"/>
      <c r="T898" s="297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8"/>
      <c r="F899" s="288"/>
      <c r="G899" s="288"/>
      <c r="H899" s="288"/>
      <c r="I899" s="288"/>
      <c r="J899" s="288"/>
      <c r="K899" s="288"/>
      <c r="L899" s="288"/>
      <c r="M899" s="288"/>
      <c r="N899" s="288"/>
      <c r="O899" s="288"/>
      <c r="P899" s="291"/>
      <c r="Q899" s="288"/>
      <c r="R899" s="265"/>
      <c r="S899" s="297"/>
      <c r="T899" s="297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8"/>
      <c r="F900" s="288"/>
      <c r="G900" s="288"/>
      <c r="H900" s="288"/>
      <c r="I900" s="288"/>
      <c r="J900" s="288"/>
      <c r="K900" s="288"/>
      <c r="L900" s="288"/>
      <c r="M900" s="288"/>
      <c r="N900" s="288"/>
      <c r="O900" s="288"/>
      <c r="P900" s="291"/>
      <c r="Q900" s="288"/>
      <c r="R900" s="265"/>
      <c r="S900" s="297"/>
      <c r="T900" s="297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8"/>
      <c r="F901" s="288"/>
      <c r="G901" s="288"/>
      <c r="H901" s="288"/>
      <c r="I901" s="288"/>
      <c r="J901" s="288"/>
      <c r="K901" s="288"/>
      <c r="L901" s="288"/>
      <c r="M901" s="288"/>
      <c r="N901" s="288"/>
      <c r="O901" s="288"/>
      <c r="P901" s="291"/>
      <c r="Q901" s="288"/>
      <c r="R901" s="265"/>
      <c r="S901" s="297"/>
      <c r="T901" s="297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8"/>
      <c r="F902" s="288"/>
      <c r="G902" s="288"/>
      <c r="H902" s="288"/>
      <c r="I902" s="288"/>
      <c r="J902" s="288"/>
      <c r="K902" s="288"/>
      <c r="L902" s="288"/>
      <c r="M902" s="288"/>
      <c r="N902" s="288"/>
      <c r="O902" s="288"/>
      <c r="P902" s="291"/>
      <c r="Q902" s="288"/>
      <c r="R902" s="265"/>
      <c r="S902" s="297"/>
      <c r="T902" s="297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8"/>
      <c r="F903" s="288"/>
      <c r="G903" s="288"/>
      <c r="H903" s="288"/>
      <c r="I903" s="288"/>
      <c r="J903" s="288"/>
      <c r="K903" s="288"/>
      <c r="L903" s="288"/>
      <c r="M903" s="288"/>
      <c r="N903" s="288"/>
      <c r="O903" s="288"/>
      <c r="P903" s="291"/>
      <c r="Q903" s="288"/>
      <c r="R903" s="265"/>
      <c r="S903" s="297"/>
      <c r="T903" s="297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8"/>
      <c r="F904" s="288"/>
      <c r="G904" s="288"/>
      <c r="H904" s="288"/>
      <c r="I904" s="288"/>
      <c r="J904" s="288"/>
      <c r="K904" s="288"/>
      <c r="L904" s="288"/>
      <c r="M904" s="288"/>
      <c r="N904" s="288"/>
      <c r="O904" s="288"/>
      <c r="P904" s="291"/>
      <c r="Q904" s="288"/>
      <c r="R904" s="265"/>
      <c r="S904" s="297"/>
      <c r="T904" s="297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8"/>
      <c r="F905" s="288"/>
      <c r="G905" s="288"/>
      <c r="H905" s="288"/>
      <c r="I905" s="288"/>
      <c r="J905" s="288"/>
      <c r="K905" s="288"/>
      <c r="L905" s="288"/>
      <c r="M905" s="288"/>
      <c r="N905" s="288"/>
      <c r="O905" s="288"/>
      <c r="P905" s="291"/>
      <c r="Q905" s="288"/>
      <c r="R905" s="265"/>
      <c r="S905" s="297"/>
      <c r="T905" s="297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8"/>
      <c r="F906" s="288"/>
      <c r="G906" s="288"/>
      <c r="H906" s="288"/>
      <c r="I906" s="288"/>
      <c r="J906" s="288"/>
      <c r="K906" s="288"/>
      <c r="L906" s="288"/>
      <c r="M906" s="288"/>
      <c r="N906" s="288"/>
      <c r="O906" s="288"/>
      <c r="P906" s="291"/>
      <c r="Q906" s="288"/>
      <c r="R906" s="265"/>
      <c r="S906" s="297"/>
      <c r="T906" s="297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8"/>
      <c r="F907" s="288"/>
      <c r="G907" s="288"/>
      <c r="H907" s="288"/>
      <c r="I907" s="288"/>
      <c r="J907" s="288"/>
      <c r="K907" s="288"/>
      <c r="L907" s="288"/>
      <c r="M907" s="288"/>
      <c r="N907" s="288"/>
      <c r="O907" s="288"/>
      <c r="P907" s="291"/>
      <c r="Q907" s="288"/>
      <c r="R907" s="265"/>
      <c r="S907" s="297"/>
      <c r="T907" s="297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8"/>
      <c r="F908" s="288"/>
      <c r="G908" s="288"/>
      <c r="H908" s="288"/>
      <c r="I908" s="288"/>
      <c r="J908" s="288"/>
      <c r="K908" s="288"/>
      <c r="L908" s="288"/>
      <c r="M908" s="288"/>
      <c r="N908" s="288"/>
      <c r="O908" s="288"/>
      <c r="P908" s="291"/>
      <c r="Q908" s="288"/>
      <c r="R908" s="265"/>
      <c r="S908" s="297"/>
      <c r="T908" s="297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8"/>
      <c r="F909" s="288"/>
      <c r="G909" s="288"/>
      <c r="H909" s="288"/>
      <c r="I909" s="288"/>
      <c r="J909" s="288"/>
      <c r="K909" s="288"/>
      <c r="L909" s="288"/>
      <c r="M909" s="288"/>
      <c r="N909" s="288"/>
      <c r="O909" s="288"/>
      <c r="P909" s="291"/>
      <c r="Q909" s="288"/>
      <c r="R909" s="265"/>
      <c r="S909" s="297"/>
      <c r="T909" s="297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8"/>
      <c r="F910" s="288"/>
      <c r="G910" s="288"/>
      <c r="H910" s="288"/>
      <c r="I910" s="288"/>
      <c r="J910" s="288"/>
      <c r="K910" s="288"/>
      <c r="L910" s="288"/>
      <c r="M910" s="288"/>
      <c r="N910" s="288"/>
      <c r="O910" s="288"/>
      <c r="P910" s="291"/>
      <c r="Q910" s="288"/>
      <c r="R910" s="265"/>
      <c r="S910" s="297"/>
      <c r="T910" s="297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8"/>
      <c r="F911" s="288"/>
      <c r="G911" s="288"/>
      <c r="H911" s="288"/>
      <c r="I911" s="288"/>
      <c r="J911" s="288"/>
      <c r="K911" s="288"/>
      <c r="L911" s="288"/>
      <c r="M911" s="288"/>
      <c r="N911" s="288"/>
      <c r="O911" s="288"/>
      <c r="P911" s="291"/>
      <c r="Q911" s="288"/>
      <c r="R911" s="265"/>
      <c r="S911" s="297"/>
      <c r="T911" s="297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8"/>
      <c r="F912" s="288"/>
      <c r="G912" s="288"/>
      <c r="H912" s="288"/>
      <c r="I912" s="288"/>
      <c r="J912" s="288"/>
      <c r="K912" s="288"/>
      <c r="L912" s="288"/>
      <c r="M912" s="288"/>
      <c r="N912" s="288"/>
      <c r="O912" s="288"/>
      <c r="P912" s="291"/>
      <c r="Q912" s="288"/>
      <c r="R912" s="265"/>
      <c r="S912" s="297"/>
      <c r="T912" s="297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8"/>
      <c r="F913" s="288"/>
      <c r="G913" s="288"/>
      <c r="H913" s="288"/>
      <c r="I913" s="288"/>
      <c r="J913" s="288"/>
      <c r="K913" s="288"/>
      <c r="L913" s="288"/>
      <c r="M913" s="288"/>
      <c r="N913" s="288"/>
      <c r="O913" s="288"/>
      <c r="P913" s="291"/>
      <c r="Q913" s="288"/>
      <c r="R913" s="265"/>
      <c r="S913" s="297"/>
      <c r="T913" s="297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8"/>
      <c r="F914" s="288"/>
      <c r="G914" s="288"/>
      <c r="H914" s="288"/>
      <c r="I914" s="288"/>
      <c r="J914" s="288"/>
      <c r="K914" s="288"/>
      <c r="L914" s="288"/>
      <c r="M914" s="288"/>
      <c r="N914" s="288"/>
      <c r="O914" s="288"/>
      <c r="P914" s="291"/>
      <c r="Q914" s="288"/>
      <c r="R914" s="265"/>
      <c r="S914" s="297"/>
      <c r="T914" s="297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8"/>
      <c r="F915" s="288"/>
      <c r="G915" s="288"/>
      <c r="H915" s="288"/>
      <c r="I915" s="288"/>
      <c r="J915" s="288"/>
      <c r="K915" s="288"/>
      <c r="L915" s="288"/>
      <c r="M915" s="288"/>
      <c r="N915" s="288"/>
      <c r="O915" s="288"/>
      <c r="P915" s="291"/>
      <c r="Q915" s="288"/>
      <c r="R915" s="265"/>
      <c r="S915" s="297"/>
      <c r="T915" s="297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8"/>
      <c r="F916" s="288"/>
      <c r="G916" s="288"/>
      <c r="H916" s="288"/>
      <c r="I916" s="288"/>
      <c r="J916" s="288"/>
      <c r="K916" s="288"/>
      <c r="L916" s="288"/>
      <c r="M916" s="288"/>
      <c r="N916" s="288"/>
      <c r="O916" s="288"/>
      <c r="P916" s="291"/>
      <c r="Q916" s="288"/>
      <c r="R916" s="265"/>
      <c r="S916" s="297"/>
      <c r="T916" s="297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8"/>
      <c r="F917" s="288"/>
      <c r="G917" s="288"/>
      <c r="H917" s="288"/>
      <c r="I917" s="288"/>
      <c r="J917" s="288"/>
      <c r="K917" s="288"/>
      <c r="L917" s="288"/>
      <c r="M917" s="288"/>
      <c r="N917" s="288"/>
      <c r="O917" s="288"/>
      <c r="P917" s="291"/>
      <c r="Q917" s="288"/>
      <c r="R917" s="265"/>
      <c r="S917" s="297"/>
      <c r="T917" s="297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8"/>
      <c r="F918" s="288"/>
      <c r="G918" s="288"/>
      <c r="H918" s="288"/>
      <c r="I918" s="288"/>
      <c r="J918" s="288"/>
      <c r="K918" s="288"/>
      <c r="L918" s="288"/>
      <c r="M918" s="288"/>
      <c r="N918" s="288"/>
      <c r="O918" s="288"/>
      <c r="P918" s="291"/>
      <c r="Q918" s="288"/>
      <c r="R918" s="265"/>
      <c r="S918" s="297"/>
      <c r="T918" s="297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8"/>
      <c r="F919" s="288"/>
      <c r="G919" s="288"/>
      <c r="H919" s="288"/>
      <c r="I919" s="288"/>
      <c r="J919" s="288"/>
      <c r="K919" s="288"/>
      <c r="L919" s="288"/>
      <c r="M919" s="288"/>
      <c r="N919" s="288"/>
      <c r="O919" s="288"/>
      <c r="P919" s="291"/>
      <c r="Q919" s="288"/>
      <c r="R919" s="265"/>
      <c r="S919" s="297"/>
      <c r="T919" s="297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8"/>
      <c r="F920" s="288"/>
      <c r="G920" s="288"/>
      <c r="H920" s="288"/>
      <c r="I920" s="288"/>
      <c r="J920" s="288"/>
      <c r="K920" s="288"/>
      <c r="L920" s="288"/>
      <c r="M920" s="288"/>
      <c r="N920" s="288"/>
      <c r="O920" s="288"/>
      <c r="P920" s="291"/>
      <c r="Q920" s="288"/>
      <c r="R920" s="265"/>
      <c r="S920" s="297"/>
      <c r="T920" s="297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8"/>
      <c r="F921" s="288"/>
      <c r="G921" s="288"/>
      <c r="H921" s="288"/>
      <c r="I921" s="288"/>
      <c r="J921" s="288"/>
      <c r="K921" s="288"/>
      <c r="L921" s="288"/>
      <c r="M921" s="288"/>
      <c r="N921" s="288"/>
      <c r="O921" s="288"/>
      <c r="P921" s="291"/>
      <c r="Q921" s="288"/>
      <c r="R921" s="265"/>
      <c r="S921" s="297"/>
      <c r="T921" s="297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8"/>
      <c r="F922" s="288"/>
      <c r="G922" s="288"/>
      <c r="H922" s="288"/>
      <c r="I922" s="288"/>
      <c r="J922" s="288"/>
      <c r="K922" s="288"/>
      <c r="L922" s="288"/>
      <c r="M922" s="288"/>
      <c r="N922" s="288"/>
      <c r="O922" s="288"/>
      <c r="P922" s="291"/>
      <c r="Q922" s="288"/>
      <c r="R922" s="265"/>
      <c r="S922" s="297"/>
      <c r="T922" s="297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8"/>
      <c r="F923" s="288"/>
      <c r="G923" s="288"/>
      <c r="H923" s="288"/>
      <c r="I923" s="288"/>
      <c r="J923" s="288"/>
      <c r="K923" s="288"/>
      <c r="L923" s="288"/>
      <c r="M923" s="288"/>
      <c r="N923" s="288"/>
      <c r="O923" s="288"/>
      <c r="P923" s="291"/>
      <c r="Q923" s="288"/>
      <c r="R923" s="265"/>
      <c r="S923" s="297"/>
      <c r="T923" s="297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8"/>
      <c r="F924" s="288"/>
      <c r="G924" s="288"/>
      <c r="H924" s="288"/>
      <c r="I924" s="288"/>
      <c r="J924" s="288"/>
      <c r="K924" s="288"/>
      <c r="L924" s="288"/>
      <c r="M924" s="288"/>
      <c r="N924" s="288"/>
      <c r="O924" s="288"/>
      <c r="P924" s="291"/>
      <c r="Q924" s="288"/>
      <c r="R924" s="265"/>
      <c r="S924" s="297"/>
      <c r="T924" s="297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8"/>
      <c r="F925" s="288"/>
      <c r="G925" s="288"/>
      <c r="H925" s="288"/>
      <c r="I925" s="288"/>
      <c r="J925" s="288"/>
      <c r="K925" s="288"/>
      <c r="L925" s="288"/>
      <c r="M925" s="288"/>
      <c r="N925" s="288"/>
      <c r="O925" s="288"/>
      <c r="P925" s="291"/>
      <c r="Q925" s="288"/>
      <c r="R925" s="265"/>
      <c r="S925" s="297"/>
      <c r="T925" s="297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8"/>
      <c r="F926" s="288"/>
      <c r="G926" s="288"/>
      <c r="H926" s="288"/>
      <c r="I926" s="288"/>
      <c r="J926" s="288"/>
      <c r="K926" s="288"/>
      <c r="L926" s="288"/>
      <c r="M926" s="288"/>
      <c r="N926" s="288"/>
      <c r="O926" s="288"/>
      <c r="P926" s="291"/>
      <c r="Q926" s="288"/>
      <c r="R926" s="265"/>
      <c r="S926" s="297"/>
      <c r="T926" s="297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8"/>
      <c r="F927" s="288"/>
      <c r="G927" s="288"/>
      <c r="H927" s="288"/>
      <c r="I927" s="288"/>
      <c r="J927" s="288"/>
      <c r="K927" s="288"/>
      <c r="L927" s="288"/>
      <c r="M927" s="288"/>
      <c r="N927" s="288"/>
      <c r="O927" s="288"/>
      <c r="P927" s="291"/>
      <c r="Q927" s="288"/>
      <c r="R927" s="265"/>
      <c r="S927" s="297"/>
      <c r="T927" s="297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8"/>
      <c r="F928" s="288"/>
      <c r="G928" s="288"/>
      <c r="H928" s="288"/>
      <c r="I928" s="288"/>
      <c r="J928" s="288"/>
      <c r="K928" s="288"/>
      <c r="L928" s="288"/>
      <c r="M928" s="288"/>
      <c r="N928" s="288"/>
      <c r="O928" s="288"/>
      <c r="P928" s="291"/>
      <c r="Q928" s="288"/>
      <c r="R928" s="265"/>
      <c r="S928" s="297"/>
      <c r="T928" s="297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8"/>
      <c r="F929" s="288"/>
      <c r="G929" s="288"/>
      <c r="H929" s="288"/>
      <c r="I929" s="288"/>
      <c r="J929" s="288"/>
      <c r="K929" s="288"/>
      <c r="L929" s="288"/>
      <c r="M929" s="288"/>
      <c r="N929" s="288"/>
      <c r="O929" s="288"/>
      <c r="P929" s="291"/>
      <c r="Q929" s="288"/>
      <c r="R929" s="265"/>
      <c r="S929" s="297"/>
      <c r="T929" s="297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8"/>
      <c r="F930" s="288"/>
      <c r="G930" s="288"/>
      <c r="H930" s="288"/>
      <c r="I930" s="288"/>
      <c r="J930" s="288"/>
      <c r="K930" s="288"/>
      <c r="L930" s="288"/>
      <c r="M930" s="288"/>
      <c r="N930" s="288"/>
      <c r="O930" s="288"/>
      <c r="P930" s="291"/>
      <c r="Q930" s="288"/>
      <c r="R930" s="265"/>
      <c r="S930" s="297"/>
      <c r="T930" s="297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8"/>
      <c r="F931" s="288"/>
      <c r="G931" s="288"/>
      <c r="H931" s="288"/>
      <c r="I931" s="288"/>
      <c r="J931" s="288"/>
      <c r="K931" s="288"/>
      <c r="L931" s="288"/>
      <c r="M931" s="288"/>
      <c r="N931" s="288"/>
      <c r="O931" s="288"/>
      <c r="P931" s="291"/>
      <c r="Q931" s="288"/>
      <c r="R931" s="265"/>
      <c r="S931" s="297"/>
      <c r="T931" s="297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8"/>
      <c r="F932" s="288"/>
      <c r="G932" s="288"/>
      <c r="H932" s="288"/>
      <c r="I932" s="288"/>
      <c r="J932" s="288"/>
      <c r="K932" s="288"/>
      <c r="L932" s="288"/>
      <c r="M932" s="288"/>
      <c r="N932" s="288"/>
      <c r="O932" s="288"/>
      <c r="P932" s="291"/>
      <c r="Q932" s="288"/>
      <c r="R932" s="265"/>
      <c r="S932" s="297"/>
      <c r="T932" s="297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8"/>
      <c r="F933" s="288"/>
      <c r="G933" s="288"/>
      <c r="H933" s="288"/>
      <c r="I933" s="288"/>
      <c r="J933" s="288"/>
      <c r="K933" s="288"/>
      <c r="L933" s="288"/>
      <c r="M933" s="288"/>
      <c r="N933" s="288"/>
      <c r="O933" s="288"/>
      <c r="P933" s="291"/>
      <c r="Q933" s="288"/>
      <c r="R933" s="265"/>
      <c r="S933" s="297"/>
      <c r="T933" s="297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8"/>
      <c r="F934" s="288"/>
      <c r="G934" s="288"/>
      <c r="H934" s="288"/>
      <c r="I934" s="288"/>
      <c r="J934" s="288"/>
      <c r="K934" s="288"/>
      <c r="L934" s="288"/>
      <c r="M934" s="288"/>
      <c r="N934" s="288"/>
      <c r="O934" s="288"/>
      <c r="P934" s="291"/>
      <c r="Q934" s="288"/>
      <c r="R934" s="265"/>
      <c r="S934" s="297"/>
      <c r="T934" s="297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8"/>
      <c r="F935" s="288"/>
      <c r="G935" s="288"/>
      <c r="H935" s="288"/>
      <c r="I935" s="288"/>
      <c r="J935" s="288"/>
      <c r="K935" s="288"/>
      <c r="L935" s="288"/>
      <c r="M935" s="288"/>
      <c r="N935" s="288"/>
      <c r="O935" s="288"/>
      <c r="P935" s="291"/>
      <c r="Q935" s="288"/>
      <c r="R935" s="265"/>
      <c r="S935" s="297"/>
      <c r="T935" s="297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8"/>
      <c r="F936" s="288"/>
      <c r="G936" s="288"/>
      <c r="H936" s="288"/>
      <c r="I936" s="288"/>
      <c r="J936" s="288"/>
      <c r="K936" s="288"/>
      <c r="L936" s="288"/>
      <c r="M936" s="288"/>
      <c r="N936" s="288"/>
      <c r="O936" s="288"/>
      <c r="P936" s="291"/>
      <c r="Q936" s="288"/>
      <c r="R936" s="265"/>
      <c r="S936" s="297"/>
      <c r="T936" s="297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8"/>
      <c r="F937" s="288"/>
      <c r="G937" s="288"/>
      <c r="H937" s="288"/>
      <c r="I937" s="288"/>
      <c r="J937" s="288"/>
      <c r="K937" s="288"/>
      <c r="L937" s="288"/>
      <c r="M937" s="288"/>
      <c r="N937" s="288"/>
      <c r="O937" s="288"/>
      <c r="P937" s="291"/>
      <c r="Q937" s="288"/>
      <c r="R937" s="265"/>
      <c r="S937" s="297"/>
      <c r="T937" s="297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8"/>
      <c r="F938" s="288"/>
      <c r="G938" s="288"/>
      <c r="H938" s="288"/>
      <c r="I938" s="288"/>
      <c r="J938" s="288"/>
      <c r="K938" s="288"/>
      <c r="L938" s="288"/>
      <c r="M938" s="288"/>
      <c r="N938" s="288"/>
      <c r="O938" s="288"/>
      <c r="P938" s="291"/>
      <c r="Q938" s="288"/>
      <c r="R938" s="265"/>
      <c r="S938" s="297"/>
      <c r="T938" s="297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8"/>
      <c r="F939" s="288"/>
      <c r="G939" s="288"/>
      <c r="H939" s="288"/>
      <c r="I939" s="288"/>
      <c r="J939" s="288"/>
      <c r="K939" s="288"/>
      <c r="L939" s="288"/>
      <c r="M939" s="288"/>
      <c r="N939" s="288"/>
      <c r="O939" s="288"/>
      <c r="P939" s="291"/>
      <c r="Q939" s="288"/>
      <c r="R939" s="265"/>
      <c r="S939" s="297"/>
      <c r="T939" s="297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8"/>
      <c r="F940" s="288"/>
      <c r="G940" s="288"/>
      <c r="H940" s="288"/>
      <c r="I940" s="288"/>
      <c r="J940" s="288"/>
      <c r="K940" s="288"/>
      <c r="L940" s="288"/>
      <c r="M940" s="288"/>
      <c r="N940" s="288"/>
      <c r="O940" s="288"/>
      <c r="P940" s="291"/>
      <c r="Q940" s="288"/>
      <c r="R940" s="265"/>
      <c r="S940" s="297"/>
      <c r="T940" s="297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8"/>
      <c r="F941" s="288"/>
      <c r="G941" s="288"/>
      <c r="H941" s="288"/>
      <c r="I941" s="288"/>
      <c r="J941" s="288"/>
      <c r="K941" s="288"/>
      <c r="L941" s="288"/>
      <c r="M941" s="288"/>
      <c r="N941" s="288"/>
      <c r="O941" s="288"/>
      <c r="P941" s="291"/>
      <c r="Q941" s="288"/>
      <c r="R941" s="265"/>
      <c r="S941" s="297"/>
      <c r="T941" s="297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8"/>
      <c r="F942" s="288"/>
      <c r="G942" s="288"/>
      <c r="H942" s="288"/>
      <c r="I942" s="288"/>
      <c r="J942" s="288"/>
      <c r="K942" s="288"/>
      <c r="L942" s="288"/>
      <c r="M942" s="288"/>
      <c r="N942" s="288"/>
      <c r="O942" s="288"/>
      <c r="P942" s="291"/>
      <c r="Q942" s="288"/>
      <c r="R942" s="265"/>
      <c r="S942" s="297"/>
      <c r="T942" s="297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8"/>
      <c r="F943" s="288"/>
      <c r="G943" s="288"/>
      <c r="H943" s="288"/>
      <c r="I943" s="288"/>
      <c r="J943" s="288"/>
      <c r="K943" s="288"/>
      <c r="L943" s="288"/>
      <c r="M943" s="288"/>
      <c r="N943" s="288"/>
      <c r="O943" s="288"/>
      <c r="P943" s="291"/>
      <c r="Q943" s="288"/>
      <c r="R943" s="265"/>
      <c r="S943" s="297"/>
      <c r="T943" s="297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8"/>
      <c r="F944" s="288"/>
      <c r="G944" s="288"/>
      <c r="H944" s="288"/>
      <c r="I944" s="288"/>
      <c r="J944" s="288"/>
      <c r="K944" s="288"/>
      <c r="L944" s="288"/>
      <c r="M944" s="288"/>
      <c r="N944" s="288"/>
      <c r="O944" s="288"/>
      <c r="P944" s="291"/>
      <c r="Q944" s="288"/>
      <c r="R944" s="265"/>
      <c r="S944" s="297"/>
      <c r="T944" s="297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8"/>
      <c r="F945" s="288"/>
      <c r="G945" s="288"/>
      <c r="H945" s="288"/>
      <c r="I945" s="288"/>
      <c r="J945" s="288"/>
      <c r="K945" s="288"/>
      <c r="L945" s="288"/>
      <c r="M945" s="288"/>
      <c r="N945" s="288"/>
      <c r="O945" s="288"/>
      <c r="P945" s="291"/>
      <c r="Q945" s="288"/>
      <c r="R945" s="265"/>
      <c r="S945" s="297"/>
      <c r="T945" s="297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8"/>
      <c r="F946" s="288"/>
      <c r="G946" s="288"/>
      <c r="H946" s="288"/>
      <c r="I946" s="288"/>
      <c r="J946" s="288"/>
      <c r="K946" s="288"/>
      <c r="L946" s="288"/>
      <c r="M946" s="288"/>
      <c r="N946" s="288"/>
      <c r="O946" s="288"/>
      <c r="P946" s="291"/>
      <c r="Q946" s="288"/>
      <c r="R946" s="265"/>
      <c r="S946" s="297"/>
      <c r="T946" s="297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8"/>
      <c r="F947" s="288"/>
      <c r="G947" s="288"/>
      <c r="H947" s="288"/>
      <c r="I947" s="288"/>
      <c r="J947" s="288"/>
      <c r="K947" s="288"/>
      <c r="L947" s="288"/>
      <c r="M947" s="288"/>
      <c r="N947" s="288"/>
      <c r="O947" s="288"/>
      <c r="P947" s="291"/>
      <c r="Q947" s="288"/>
      <c r="R947" s="265"/>
      <c r="S947" s="297"/>
      <c r="T947" s="297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8"/>
      <c r="F948" s="288"/>
      <c r="G948" s="288"/>
      <c r="H948" s="288"/>
      <c r="I948" s="288"/>
      <c r="J948" s="288"/>
      <c r="K948" s="288"/>
      <c r="L948" s="288"/>
      <c r="M948" s="288"/>
      <c r="N948" s="288"/>
      <c r="O948" s="288"/>
      <c r="P948" s="291"/>
      <c r="Q948" s="288"/>
      <c r="R948" s="265"/>
      <c r="S948" s="297"/>
      <c r="T948" s="297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8"/>
      <c r="F949" s="288"/>
      <c r="G949" s="288"/>
      <c r="H949" s="288"/>
      <c r="I949" s="288"/>
      <c r="J949" s="288"/>
      <c r="K949" s="288"/>
      <c r="L949" s="288"/>
      <c r="M949" s="288"/>
      <c r="N949" s="288"/>
      <c r="O949" s="288"/>
      <c r="P949" s="291"/>
      <c r="Q949" s="288"/>
      <c r="R949" s="265"/>
      <c r="S949" s="297"/>
      <c r="T949" s="297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8"/>
      <c r="F950" s="288"/>
      <c r="G950" s="288"/>
      <c r="H950" s="288"/>
      <c r="I950" s="288"/>
      <c r="J950" s="288"/>
      <c r="K950" s="288"/>
      <c r="L950" s="288"/>
      <c r="M950" s="288"/>
      <c r="N950" s="288"/>
      <c r="O950" s="288"/>
      <c r="P950" s="291"/>
      <c r="Q950" s="288"/>
      <c r="R950" s="265"/>
      <c r="S950" s="297"/>
      <c r="T950" s="297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8"/>
      <c r="F951" s="288"/>
      <c r="G951" s="288"/>
      <c r="H951" s="288"/>
      <c r="I951" s="288"/>
      <c r="J951" s="288"/>
      <c r="K951" s="288"/>
      <c r="L951" s="288"/>
      <c r="M951" s="288"/>
      <c r="N951" s="288"/>
      <c r="O951" s="288"/>
      <c r="P951" s="291"/>
      <c r="Q951" s="288"/>
      <c r="R951" s="265"/>
      <c r="S951" s="297"/>
      <c r="T951" s="297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8"/>
      <c r="F952" s="288"/>
      <c r="G952" s="288"/>
      <c r="H952" s="288"/>
      <c r="I952" s="288"/>
      <c r="J952" s="288"/>
      <c r="K952" s="288"/>
      <c r="L952" s="288"/>
      <c r="M952" s="288"/>
      <c r="N952" s="288"/>
      <c r="O952" s="288"/>
      <c r="P952" s="291"/>
      <c r="Q952" s="288"/>
      <c r="R952" s="265"/>
      <c r="S952" s="297"/>
      <c r="T952" s="297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8"/>
      <c r="F953" s="288"/>
      <c r="G953" s="288"/>
      <c r="H953" s="288"/>
      <c r="I953" s="288"/>
      <c r="J953" s="288"/>
      <c r="K953" s="288"/>
      <c r="L953" s="288"/>
      <c r="M953" s="288"/>
      <c r="N953" s="288"/>
      <c r="O953" s="288"/>
      <c r="P953" s="291"/>
      <c r="Q953" s="288"/>
      <c r="R953" s="265"/>
      <c r="S953" s="297"/>
      <c r="T953" s="297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8"/>
      <c r="F954" s="288"/>
      <c r="G954" s="288"/>
      <c r="H954" s="288"/>
      <c r="I954" s="288"/>
      <c r="J954" s="288"/>
      <c r="K954" s="288"/>
      <c r="L954" s="288"/>
      <c r="M954" s="288"/>
      <c r="N954" s="288"/>
      <c r="O954" s="288"/>
      <c r="P954" s="291"/>
      <c r="Q954" s="288"/>
      <c r="R954" s="265"/>
      <c r="S954" s="297"/>
      <c r="T954" s="297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8"/>
      <c r="F955" s="288"/>
      <c r="G955" s="288"/>
      <c r="H955" s="288"/>
      <c r="I955" s="288"/>
      <c r="J955" s="288"/>
      <c r="K955" s="288"/>
      <c r="L955" s="288"/>
      <c r="M955" s="288"/>
      <c r="N955" s="288"/>
      <c r="O955" s="288"/>
      <c r="P955" s="291"/>
      <c r="Q955" s="288"/>
      <c r="R955" s="265"/>
      <c r="S955" s="297"/>
      <c r="T955" s="297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8"/>
      <c r="F956" s="288"/>
      <c r="G956" s="288"/>
      <c r="H956" s="288"/>
      <c r="I956" s="288"/>
      <c r="J956" s="288"/>
      <c r="K956" s="288"/>
      <c r="L956" s="288"/>
      <c r="M956" s="288"/>
      <c r="N956" s="288"/>
      <c r="O956" s="288"/>
      <c r="P956" s="291"/>
      <c r="Q956" s="288"/>
      <c r="R956" s="265"/>
      <c r="S956" s="297"/>
      <c r="T956" s="297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8"/>
      <c r="F957" s="288"/>
      <c r="G957" s="288"/>
      <c r="H957" s="288"/>
      <c r="I957" s="288"/>
      <c r="J957" s="288"/>
      <c r="K957" s="288"/>
      <c r="L957" s="288"/>
      <c r="M957" s="288"/>
      <c r="N957" s="288"/>
      <c r="O957" s="288"/>
      <c r="P957" s="291"/>
      <c r="Q957" s="288"/>
      <c r="R957" s="265"/>
      <c r="S957" s="297"/>
      <c r="T957" s="297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8"/>
      <c r="F958" s="288"/>
      <c r="G958" s="288"/>
      <c r="H958" s="288"/>
      <c r="I958" s="288"/>
      <c r="J958" s="288"/>
      <c r="K958" s="288"/>
      <c r="L958" s="288"/>
      <c r="M958" s="288"/>
      <c r="N958" s="288"/>
      <c r="O958" s="288"/>
      <c r="P958" s="291"/>
      <c r="Q958" s="288"/>
      <c r="R958" s="265"/>
      <c r="S958" s="297"/>
      <c r="T958" s="297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8"/>
      <c r="F959" s="288"/>
      <c r="G959" s="288"/>
      <c r="H959" s="288"/>
      <c r="I959" s="288"/>
      <c r="J959" s="288"/>
      <c r="K959" s="288"/>
      <c r="L959" s="288"/>
      <c r="M959" s="288"/>
      <c r="N959" s="288"/>
      <c r="O959" s="288"/>
      <c r="P959" s="291"/>
      <c r="Q959" s="288"/>
      <c r="R959" s="265"/>
      <c r="S959" s="297"/>
      <c r="T959" s="297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8"/>
      <c r="F960" s="288"/>
      <c r="G960" s="288"/>
      <c r="H960" s="288"/>
      <c r="I960" s="288"/>
      <c r="J960" s="288"/>
      <c r="K960" s="288"/>
      <c r="L960" s="288"/>
      <c r="M960" s="288"/>
      <c r="N960" s="288"/>
      <c r="O960" s="288"/>
      <c r="P960" s="291"/>
      <c r="Q960" s="288"/>
      <c r="R960" s="265"/>
      <c r="S960" s="297"/>
      <c r="T960" s="297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8"/>
      <c r="F961" s="288"/>
      <c r="G961" s="288"/>
      <c r="H961" s="288"/>
      <c r="I961" s="288"/>
      <c r="J961" s="288"/>
      <c r="K961" s="288"/>
      <c r="L961" s="288"/>
      <c r="M961" s="288"/>
      <c r="N961" s="288"/>
      <c r="O961" s="288"/>
      <c r="P961" s="291"/>
      <c r="Q961" s="288"/>
      <c r="R961" s="265"/>
      <c r="S961" s="297"/>
      <c r="T961" s="297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8"/>
      <c r="F962" s="288"/>
      <c r="G962" s="288"/>
      <c r="H962" s="288"/>
      <c r="I962" s="288"/>
      <c r="J962" s="288"/>
      <c r="K962" s="288"/>
      <c r="L962" s="288"/>
      <c r="M962" s="288"/>
      <c r="N962" s="288"/>
      <c r="O962" s="288"/>
      <c r="P962" s="291"/>
      <c r="Q962" s="288"/>
      <c r="R962" s="265"/>
      <c r="S962" s="297"/>
      <c r="T962" s="297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8"/>
      <c r="F963" s="288"/>
      <c r="G963" s="288"/>
      <c r="H963" s="288"/>
      <c r="I963" s="288"/>
      <c r="J963" s="288"/>
      <c r="K963" s="288"/>
      <c r="L963" s="288"/>
      <c r="M963" s="288"/>
      <c r="N963" s="288"/>
      <c r="O963" s="288"/>
      <c r="P963" s="291"/>
      <c r="Q963" s="288"/>
      <c r="R963" s="265"/>
      <c r="S963" s="297"/>
      <c r="T963" s="297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8"/>
      <c r="F964" s="288"/>
      <c r="G964" s="288"/>
      <c r="H964" s="288"/>
      <c r="I964" s="288"/>
      <c r="J964" s="288"/>
      <c r="K964" s="288"/>
      <c r="L964" s="288"/>
      <c r="M964" s="288"/>
      <c r="N964" s="288"/>
      <c r="O964" s="288"/>
      <c r="P964" s="291"/>
      <c r="Q964" s="288"/>
      <c r="R964" s="265"/>
      <c r="S964" s="297"/>
      <c r="T964" s="297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8"/>
      <c r="F965" s="288"/>
      <c r="G965" s="288"/>
      <c r="H965" s="288"/>
      <c r="I965" s="288"/>
      <c r="J965" s="288"/>
      <c r="K965" s="288"/>
      <c r="L965" s="288"/>
      <c r="M965" s="288"/>
      <c r="N965" s="288"/>
      <c r="O965" s="288"/>
      <c r="P965" s="291"/>
      <c r="Q965" s="288"/>
      <c r="R965" s="265"/>
      <c r="S965" s="297"/>
      <c r="T965" s="297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8"/>
      <c r="F966" s="288"/>
      <c r="G966" s="288"/>
      <c r="H966" s="288"/>
      <c r="I966" s="288"/>
      <c r="J966" s="288"/>
      <c r="K966" s="288"/>
      <c r="L966" s="288"/>
      <c r="M966" s="288"/>
      <c r="N966" s="288"/>
      <c r="O966" s="288"/>
      <c r="P966" s="291"/>
      <c r="Q966" s="288"/>
      <c r="R966" s="265"/>
      <c r="S966" s="297"/>
      <c r="T966" s="297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8"/>
      <c r="F967" s="288"/>
      <c r="G967" s="288"/>
      <c r="H967" s="288"/>
      <c r="I967" s="288"/>
      <c r="J967" s="288"/>
      <c r="K967" s="288"/>
      <c r="L967" s="288"/>
      <c r="M967" s="288"/>
      <c r="N967" s="288"/>
      <c r="O967" s="288"/>
      <c r="P967" s="291"/>
      <c r="Q967" s="288"/>
      <c r="R967" s="265"/>
      <c r="S967" s="297"/>
      <c r="T967" s="297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8"/>
      <c r="F968" s="288"/>
      <c r="G968" s="288"/>
      <c r="H968" s="288"/>
      <c r="I968" s="288"/>
      <c r="J968" s="288"/>
      <c r="K968" s="288"/>
      <c r="L968" s="288"/>
      <c r="M968" s="288"/>
      <c r="N968" s="288"/>
      <c r="O968" s="288"/>
      <c r="P968" s="291"/>
      <c r="Q968" s="288"/>
      <c r="R968" s="265"/>
      <c r="S968" s="297"/>
      <c r="T968" s="297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8"/>
      <c r="F969" s="288"/>
      <c r="G969" s="288"/>
      <c r="H969" s="288"/>
      <c r="I969" s="288"/>
      <c r="J969" s="288"/>
      <c r="K969" s="288"/>
      <c r="L969" s="288"/>
      <c r="M969" s="288"/>
      <c r="N969" s="288"/>
      <c r="O969" s="288"/>
      <c r="P969" s="291"/>
      <c r="Q969" s="288"/>
      <c r="R969" s="265"/>
      <c r="S969" s="297"/>
      <c r="T969" s="297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8"/>
      <c r="F970" s="288"/>
      <c r="G970" s="288"/>
      <c r="H970" s="288"/>
      <c r="I970" s="288"/>
      <c r="J970" s="288"/>
      <c r="K970" s="288"/>
      <c r="L970" s="288"/>
      <c r="M970" s="288"/>
      <c r="N970" s="288"/>
      <c r="O970" s="288"/>
      <c r="P970" s="291"/>
      <c r="Q970" s="288"/>
      <c r="R970" s="265"/>
      <c r="S970" s="297"/>
      <c r="T970" s="297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8"/>
      <c r="F971" s="288"/>
      <c r="G971" s="288"/>
      <c r="H971" s="288"/>
      <c r="I971" s="288"/>
      <c r="J971" s="288"/>
      <c r="K971" s="288"/>
      <c r="L971" s="288"/>
      <c r="M971" s="288"/>
      <c r="N971" s="288"/>
      <c r="O971" s="288"/>
      <c r="P971" s="291"/>
      <c r="Q971" s="288"/>
      <c r="R971" s="265"/>
      <c r="S971" s="297"/>
      <c r="T971" s="297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8"/>
      <c r="F972" s="288"/>
      <c r="G972" s="288"/>
      <c r="H972" s="288"/>
      <c r="I972" s="288"/>
      <c r="J972" s="288"/>
      <c r="K972" s="288"/>
      <c r="L972" s="288"/>
      <c r="M972" s="288"/>
      <c r="N972" s="288"/>
      <c r="O972" s="288"/>
      <c r="P972" s="291"/>
      <c r="Q972" s="288"/>
      <c r="R972" s="265"/>
      <c r="S972" s="297"/>
      <c r="T972" s="297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8"/>
      <c r="F973" s="288"/>
      <c r="G973" s="288"/>
      <c r="H973" s="288"/>
      <c r="I973" s="288"/>
      <c r="J973" s="288"/>
      <c r="K973" s="288"/>
      <c r="L973" s="288"/>
      <c r="M973" s="288"/>
      <c r="N973" s="288"/>
      <c r="O973" s="288"/>
      <c r="P973" s="291"/>
      <c r="Q973" s="288"/>
      <c r="R973" s="265"/>
      <c r="S973" s="297"/>
      <c r="T973" s="297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8"/>
      <c r="F974" s="288"/>
      <c r="G974" s="288"/>
      <c r="H974" s="288"/>
      <c r="I974" s="288"/>
      <c r="J974" s="288"/>
      <c r="K974" s="288"/>
      <c r="L974" s="288"/>
      <c r="M974" s="288"/>
      <c r="N974" s="288"/>
      <c r="O974" s="288"/>
      <c r="P974" s="291"/>
      <c r="Q974" s="288"/>
      <c r="R974" s="265"/>
      <c r="S974" s="297"/>
      <c r="T974" s="297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8"/>
      <c r="F975" s="288"/>
      <c r="G975" s="288"/>
      <c r="H975" s="288"/>
      <c r="I975" s="288"/>
      <c r="J975" s="288"/>
      <c r="K975" s="288"/>
      <c r="L975" s="288"/>
      <c r="M975" s="288"/>
      <c r="N975" s="288"/>
      <c r="O975" s="288"/>
      <c r="P975" s="291"/>
      <c r="Q975" s="288"/>
      <c r="R975" s="265"/>
      <c r="S975" s="297"/>
      <c r="T975" s="297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8"/>
      <c r="F976" s="288"/>
      <c r="G976" s="288"/>
      <c r="H976" s="288"/>
      <c r="I976" s="288"/>
      <c r="J976" s="288"/>
      <c r="K976" s="288"/>
      <c r="L976" s="288"/>
      <c r="M976" s="288"/>
      <c r="N976" s="288"/>
      <c r="O976" s="288"/>
      <c r="P976" s="291"/>
      <c r="Q976" s="288"/>
      <c r="R976" s="265"/>
      <c r="S976" s="297"/>
      <c r="T976" s="297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8"/>
      <c r="F977" s="288"/>
      <c r="G977" s="288"/>
      <c r="H977" s="288"/>
      <c r="I977" s="288"/>
      <c r="J977" s="288"/>
      <c r="K977" s="288"/>
      <c r="L977" s="288"/>
      <c r="M977" s="288"/>
      <c r="N977" s="288"/>
      <c r="O977" s="288"/>
      <c r="P977" s="291"/>
      <c r="Q977" s="288"/>
      <c r="R977" s="265"/>
      <c r="S977" s="297"/>
      <c r="T977" s="297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8"/>
      <c r="F978" s="288"/>
      <c r="G978" s="288"/>
      <c r="H978" s="288"/>
      <c r="I978" s="288"/>
      <c r="J978" s="288"/>
      <c r="K978" s="288"/>
      <c r="L978" s="288"/>
      <c r="M978" s="288"/>
      <c r="N978" s="288"/>
      <c r="O978" s="288"/>
      <c r="P978" s="291"/>
      <c r="Q978" s="288"/>
      <c r="R978" s="265"/>
      <c r="S978" s="297"/>
      <c r="T978" s="297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8"/>
      <c r="F979" s="288"/>
      <c r="G979" s="288"/>
      <c r="H979" s="288"/>
      <c r="I979" s="288"/>
      <c r="J979" s="288"/>
      <c r="K979" s="288"/>
      <c r="L979" s="288"/>
      <c r="M979" s="288"/>
      <c r="N979" s="288"/>
      <c r="O979" s="288"/>
      <c r="P979" s="291"/>
      <c r="Q979" s="288"/>
      <c r="R979" s="265"/>
      <c r="S979" s="297"/>
      <c r="T979" s="297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8"/>
      <c r="F980" s="288"/>
      <c r="G980" s="288"/>
      <c r="H980" s="288"/>
      <c r="I980" s="288"/>
      <c r="J980" s="288"/>
      <c r="K980" s="288"/>
      <c r="L980" s="288"/>
      <c r="M980" s="288"/>
      <c r="N980" s="288"/>
      <c r="O980" s="288"/>
      <c r="P980" s="291"/>
      <c r="Q980" s="288"/>
      <c r="R980" s="265"/>
      <c r="S980" s="297"/>
      <c r="T980" s="297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8"/>
      <c r="F981" s="288"/>
      <c r="G981" s="288"/>
      <c r="H981" s="288"/>
      <c r="I981" s="288"/>
      <c r="J981" s="288"/>
      <c r="K981" s="288"/>
      <c r="L981" s="288"/>
      <c r="M981" s="288"/>
      <c r="N981" s="288"/>
      <c r="O981" s="288"/>
      <c r="P981" s="291"/>
      <c r="Q981" s="288"/>
      <c r="R981" s="265"/>
      <c r="S981" s="297"/>
      <c r="T981" s="297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8"/>
      <c r="F982" s="288"/>
      <c r="G982" s="288"/>
      <c r="H982" s="288"/>
      <c r="I982" s="288"/>
      <c r="J982" s="288"/>
      <c r="K982" s="288"/>
      <c r="L982" s="288"/>
      <c r="M982" s="288"/>
      <c r="N982" s="288"/>
      <c r="O982" s="288"/>
      <c r="P982" s="291"/>
      <c r="Q982" s="288"/>
      <c r="R982" s="265"/>
      <c r="S982" s="297"/>
      <c r="T982" s="297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8"/>
      <c r="F983" s="288"/>
      <c r="G983" s="288"/>
      <c r="H983" s="288"/>
      <c r="I983" s="288"/>
      <c r="J983" s="288"/>
      <c r="K983" s="288"/>
      <c r="L983" s="288"/>
      <c r="M983" s="288"/>
      <c r="N983" s="288"/>
      <c r="O983" s="288"/>
      <c r="P983" s="291"/>
      <c r="Q983" s="288"/>
      <c r="R983" s="265"/>
      <c r="S983" s="297"/>
      <c r="T983" s="297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8"/>
      <c r="F984" s="288"/>
      <c r="G984" s="288"/>
      <c r="H984" s="288"/>
      <c r="I984" s="288"/>
      <c r="J984" s="288"/>
      <c r="K984" s="288"/>
      <c r="L984" s="288"/>
      <c r="M984" s="288"/>
      <c r="N984" s="288"/>
      <c r="O984" s="288"/>
      <c r="P984" s="291"/>
      <c r="Q984" s="288"/>
      <c r="R984" s="265"/>
      <c r="S984" s="297"/>
      <c r="T984" s="297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8"/>
      <c r="F985" s="288"/>
      <c r="G985" s="288"/>
      <c r="H985" s="288"/>
      <c r="I985" s="288"/>
      <c r="J985" s="288"/>
      <c r="K985" s="288"/>
      <c r="L985" s="288"/>
      <c r="M985" s="288"/>
      <c r="N985" s="288"/>
      <c r="O985" s="288"/>
      <c r="P985" s="291"/>
      <c r="Q985" s="288"/>
      <c r="R985" s="265"/>
      <c r="S985" s="297"/>
      <c r="T985" s="297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8"/>
      <c r="F986" s="288"/>
      <c r="G986" s="288"/>
      <c r="H986" s="288"/>
      <c r="I986" s="288"/>
      <c r="J986" s="288"/>
      <c r="K986" s="288"/>
      <c r="L986" s="288"/>
      <c r="M986" s="288"/>
      <c r="N986" s="288"/>
      <c r="O986" s="288"/>
      <c r="P986" s="291"/>
      <c r="Q986" s="288"/>
      <c r="R986" s="265"/>
      <c r="S986" s="297"/>
      <c r="T986" s="297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8"/>
      <c r="F987" s="288"/>
      <c r="G987" s="288"/>
      <c r="H987" s="288"/>
      <c r="I987" s="288"/>
      <c r="J987" s="288"/>
      <c r="K987" s="288"/>
      <c r="L987" s="288"/>
      <c r="M987" s="288"/>
      <c r="N987" s="288"/>
      <c r="O987" s="288"/>
      <c r="P987" s="291"/>
      <c r="Q987" s="288"/>
      <c r="R987" s="265"/>
      <c r="S987" s="297"/>
      <c r="T987" s="297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8"/>
      <c r="F988" s="288"/>
      <c r="G988" s="288"/>
      <c r="H988" s="288"/>
      <c r="I988" s="288"/>
      <c r="J988" s="288"/>
      <c r="K988" s="288"/>
      <c r="L988" s="288"/>
      <c r="M988" s="288"/>
      <c r="N988" s="288"/>
      <c r="O988" s="288"/>
      <c r="P988" s="291"/>
      <c r="Q988" s="288"/>
      <c r="R988" s="265"/>
      <c r="S988" s="297"/>
      <c r="T988" s="297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6"/>
  <sheetViews>
    <sheetView tabSelected="1" topLeftCell="A197" zoomScale="80" zoomScaleNormal="80" workbookViewId="0">
      <selection activeCell="Q151" sqref="Q151:Q176"/>
    </sheetView>
  </sheetViews>
  <sheetFormatPr defaultColWidth="9" defaultRowHeight="15" customHeight="1"/>
  <cols>
    <col min="1" max="1" width="3.58203125" style="193" customWidth="1"/>
    <col min="2" max="2" width="12.83203125" style="193" customWidth="1"/>
    <col min="3" max="3" width="7.58203125" style="193" customWidth="1"/>
    <col min="4" max="4" width="12.75" style="193" customWidth="1"/>
    <col min="5" max="5" width="23.08203125" style="193" customWidth="1"/>
    <col min="6" max="6" width="12.25" style="290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582031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41" t="s">
        <v>1</v>
      </c>
      <c r="B2" s="316"/>
      <c r="C2" s="316"/>
      <c r="D2" s="316"/>
      <c r="E2" s="316"/>
      <c r="F2" s="316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44" t="s">
        <v>2</v>
      </c>
      <c r="W2" s="316"/>
      <c r="X2" s="316"/>
      <c r="Y2" s="316"/>
      <c r="Z2" s="316"/>
      <c r="AA2" s="316"/>
      <c r="AB2" s="316"/>
      <c r="AC2" s="316"/>
      <c r="AD2" s="196"/>
    </row>
    <row r="3" spans="1:30" ht="23.25" customHeight="1">
      <c r="A3" s="340" t="s">
        <v>3</v>
      </c>
      <c r="B3" s="316"/>
      <c r="C3" s="316"/>
      <c r="D3" s="316"/>
      <c r="E3" s="316"/>
      <c r="F3" s="316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42" t="s">
        <v>4</v>
      </c>
      <c r="W3" s="316"/>
      <c r="X3" s="316"/>
      <c r="Y3" s="316"/>
      <c r="Z3" s="316"/>
      <c r="AA3" s="316"/>
      <c r="AB3" s="316"/>
      <c r="AC3" s="316"/>
      <c r="AD3" s="195"/>
    </row>
    <row r="4" spans="1:30" ht="39" customHeight="1">
      <c r="A4" s="346" t="s">
        <v>518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347"/>
      <c r="AB4" s="347"/>
      <c r="AC4" s="347"/>
      <c r="AD4" s="5"/>
    </row>
    <row r="5" spans="1:30" ht="26.25" customHeight="1">
      <c r="A5" s="348" t="s">
        <v>141</v>
      </c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36" t="s">
        <v>5</v>
      </c>
      <c r="B7" s="333" t="s">
        <v>6</v>
      </c>
      <c r="C7" s="321"/>
      <c r="D7" s="328" t="s">
        <v>142</v>
      </c>
      <c r="E7" s="336" t="s">
        <v>47</v>
      </c>
      <c r="F7" s="336" t="s">
        <v>48</v>
      </c>
      <c r="G7" s="405" t="s">
        <v>49</v>
      </c>
      <c r="H7" s="407" t="s">
        <v>7</v>
      </c>
      <c r="I7" s="318"/>
      <c r="J7" s="318"/>
      <c r="K7" s="318"/>
      <c r="L7" s="318"/>
      <c r="M7" s="318"/>
      <c r="N7" s="318"/>
      <c r="O7" s="318"/>
      <c r="P7" s="318"/>
      <c r="Q7" s="318"/>
      <c r="R7" s="339"/>
      <c r="S7" s="400" t="s">
        <v>50</v>
      </c>
      <c r="T7" s="325" t="s">
        <v>51</v>
      </c>
      <c r="U7" s="400" t="s">
        <v>52</v>
      </c>
      <c r="V7" s="325" t="s">
        <v>9</v>
      </c>
      <c r="W7" s="400" t="s">
        <v>53</v>
      </c>
      <c r="X7" s="387" t="s">
        <v>10</v>
      </c>
      <c r="Y7" s="387" t="s">
        <v>11</v>
      </c>
      <c r="Z7" s="387" t="s">
        <v>12</v>
      </c>
      <c r="AA7" s="387" t="s">
        <v>13</v>
      </c>
      <c r="AB7" s="387" t="s">
        <v>523</v>
      </c>
      <c r="AC7" s="388" t="s">
        <v>522</v>
      </c>
      <c r="AD7" s="35"/>
    </row>
    <row r="8" spans="1:30" ht="24.75" customHeight="1">
      <c r="A8" s="337"/>
      <c r="B8" s="334"/>
      <c r="C8" s="335"/>
      <c r="D8" s="416"/>
      <c r="E8" s="337"/>
      <c r="F8" s="337"/>
      <c r="G8" s="337"/>
      <c r="H8" s="406" t="s">
        <v>54</v>
      </c>
      <c r="I8" s="339"/>
      <c r="J8" s="125" t="s">
        <v>55</v>
      </c>
      <c r="K8" s="410" t="s">
        <v>56</v>
      </c>
      <c r="L8" s="339"/>
      <c r="M8" s="325" t="s">
        <v>15</v>
      </c>
      <c r="N8" s="325" t="s">
        <v>16</v>
      </c>
      <c r="O8" s="325" t="s">
        <v>17</v>
      </c>
      <c r="P8" s="325" t="s">
        <v>18</v>
      </c>
      <c r="Q8" s="325" t="s">
        <v>19</v>
      </c>
      <c r="R8" s="325" t="s">
        <v>20</v>
      </c>
      <c r="S8" s="337"/>
      <c r="T8" s="337"/>
      <c r="U8" s="337"/>
      <c r="V8" s="337"/>
      <c r="W8" s="337"/>
      <c r="X8" s="337"/>
      <c r="Y8" s="337"/>
      <c r="Z8" s="337"/>
      <c r="AA8" s="337"/>
      <c r="AB8" s="337"/>
      <c r="AC8" s="337"/>
      <c r="AD8" s="35"/>
    </row>
    <row r="9" spans="1:30" ht="84.75" customHeight="1">
      <c r="A9" s="332"/>
      <c r="B9" s="322"/>
      <c r="C9" s="324"/>
      <c r="D9" s="417"/>
      <c r="E9" s="332"/>
      <c r="F9" s="332"/>
      <c r="G9" s="332"/>
      <c r="H9" s="36" t="s">
        <v>57</v>
      </c>
      <c r="I9" s="36" t="s">
        <v>58</v>
      </c>
      <c r="J9" s="408" t="s">
        <v>59</v>
      </c>
      <c r="K9" s="36" t="s">
        <v>57</v>
      </c>
      <c r="L9" s="36" t="s">
        <v>58</v>
      </c>
      <c r="M9" s="332"/>
      <c r="N9" s="332"/>
      <c r="O9" s="332"/>
      <c r="P9" s="332"/>
      <c r="Q9" s="332"/>
      <c r="R9" s="332"/>
      <c r="S9" s="337"/>
      <c r="T9" s="332"/>
      <c r="U9" s="337"/>
      <c r="V9" s="332"/>
      <c r="W9" s="337"/>
      <c r="X9" s="332"/>
      <c r="Y9" s="332"/>
      <c r="Z9" s="332"/>
      <c r="AA9" s="332"/>
      <c r="AB9" s="332"/>
      <c r="AC9" s="332"/>
      <c r="AD9" s="35"/>
    </row>
    <row r="10" spans="1:30" ht="15.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09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32"/>
      <c r="T10" s="14" t="s">
        <v>39</v>
      </c>
      <c r="U10" s="332"/>
      <c r="V10" s="40" t="s">
        <v>40</v>
      </c>
      <c r="W10" s="332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65">
        <v>157.5</v>
      </c>
      <c r="O11" s="351">
        <v>0</v>
      </c>
      <c r="P11" s="389">
        <f>SUM(M11:M30)+N11+O11</f>
        <v>862.5</v>
      </c>
      <c r="Q11" s="351">
        <v>0</v>
      </c>
      <c r="R11" s="349">
        <v>0</v>
      </c>
      <c r="S11" s="355">
        <v>450</v>
      </c>
      <c r="T11" s="351">
        <v>450</v>
      </c>
      <c r="U11" s="355">
        <v>112</v>
      </c>
      <c r="V11" s="353">
        <v>112</v>
      </c>
      <c r="W11" s="355">
        <v>56</v>
      </c>
      <c r="X11" s="353">
        <v>56</v>
      </c>
      <c r="Y11" s="389">
        <f>ROUND((P11-T11),1)</f>
        <v>412.5</v>
      </c>
      <c r="Z11" s="383">
        <f>IF(OR(SUM(V11:V30)="",SUM(Q11:Q30)=""),0,IF(OR(SUM(U11:U30)=320,SUM(V11:V30)&gt;0),ROUND((SUM(Q11:Q30)-SUM(V11:V30)),1),0))</f>
        <v>-112</v>
      </c>
      <c r="AA11" s="383">
        <f>IF(OR(SUM(X11:X30)="",SUM(R11:R30)=""),0,IF(OR(SUM(W11:W30)=160,SUM(X11:X30)&gt;0),ROUND((SUM(R11:R30)-SUM(X11:X30)),1),0))</f>
        <v>-56</v>
      </c>
      <c r="AB11" s="351"/>
      <c r="AC11" s="379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/>
      <c r="Z13" s="337"/>
      <c r="AA13" s="337"/>
      <c r="AB13" s="337"/>
      <c r="AC13" s="337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/>
      <c r="Z14" s="337"/>
      <c r="AA14" s="337"/>
      <c r="AB14" s="337"/>
      <c r="AC14" s="337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7"/>
      <c r="AB15" s="337"/>
      <c r="AC15" s="337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37"/>
      <c r="O16" s="337"/>
      <c r="P16" s="337"/>
      <c r="Q16" s="337"/>
      <c r="R16" s="337"/>
      <c r="S16" s="337"/>
      <c r="T16" s="337"/>
      <c r="U16" s="337"/>
      <c r="V16" s="337"/>
      <c r="W16" s="337"/>
      <c r="X16" s="337"/>
      <c r="Y16" s="337"/>
      <c r="Z16" s="337"/>
      <c r="AA16" s="337"/>
      <c r="AB16" s="337"/>
      <c r="AC16" s="337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9"/>
      <c r="O17" s="359"/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  <c r="AA17" s="359"/>
      <c r="AB17" s="359"/>
      <c r="AC17" s="359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9"/>
      <c r="O18" s="359"/>
      <c r="P18" s="359"/>
      <c r="Q18" s="359"/>
      <c r="R18" s="359"/>
      <c r="S18" s="359"/>
      <c r="T18" s="359"/>
      <c r="U18" s="359"/>
      <c r="V18" s="359"/>
      <c r="W18" s="359"/>
      <c r="X18" s="359"/>
      <c r="Y18" s="359"/>
      <c r="Z18" s="359"/>
      <c r="AA18" s="359"/>
      <c r="AB18" s="359"/>
      <c r="AC18" s="359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9"/>
      <c r="O20" s="359"/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  <c r="AA20" s="359"/>
      <c r="AB20" s="359"/>
      <c r="AC20" s="359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65">
        <v>213.8</v>
      </c>
      <c r="O31" s="351">
        <v>0</v>
      </c>
      <c r="P31" s="349">
        <f>SUM(M31:M50)+N31+O31</f>
        <v>949.90000000000009</v>
      </c>
      <c r="Q31" s="351">
        <v>0</v>
      </c>
      <c r="R31" s="349">
        <v>0</v>
      </c>
      <c r="S31" s="355">
        <v>450</v>
      </c>
      <c r="T31" s="351">
        <v>450</v>
      </c>
      <c r="U31" s="355">
        <v>112</v>
      </c>
      <c r="V31" s="353">
        <v>112</v>
      </c>
      <c r="W31" s="355">
        <v>56</v>
      </c>
      <c r="X31" s="351">
        <v>56</v>
      </c>
      <c r="Y31" s="349">
        <f>ROUND((P31-T31),1)</f>
        <v>499.9</v>
      </c>
      <c r="Z31" s="357">
        <f>IF(OR(SUM(V31)="",SUM(Q31)=""),0,IF(OR(SUM(U31)=320,SUM(V31)&gt;0),ROUND((SUM(Q31)-SUM(V31)),1),0))</f>
        <v>-112</v>
      </c>
      <c r="AA31" s="357">
        <f>IF(OR(SUM(X31)="",SUM(R31)=""),0,IF(OR(SUM(W31)=160,SUM(X31)&gt;0),ROUND((SUM(R31)-SUM(X31)),1),0))</f>
        <v>-56</v>
      </c>
      <c r="AB31" s="385"/>
      <c r="AC31" s="360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471</v>
      </c>
      <c r="F32" s="128" t="s">
        <v>412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66"/>
      <c r="O32" s="352"/>
      <c r="P32" s="350"/>
      <c r="Q32" s="352"/>
      <c r="R32" s="350"/>
      <c r="S32" s="356"/>
      <c r="T32" s="352"/>
      <c r="U32" s="356"/>
      <c r="V32" s="354"/>
      <c r="W32" s="356"/>
      <c r="X32" s="352"/>
      <c r="Y32" s="350"/>
      <c r="Z32" s="358"/>
      <c r="AA32" s="358"/>
      <c r="AB32" s="386"/>
      <c r="AC32" s="361"/>
      <c r="AD32" s="83"/>
    </row>
    <row r="33" spans="1:30" s="225" customFormat="1" ht="18.75" customHeight="1">
      <c r="A33" s="121"/>
      <c r="B33" s="130"/>
      <c r="C33" s="131"/>
      <c r="D33" s="126"/>
      <c r="E33" s="127" t="s">
        <v>472</v>
      </c>
      <c r="F33" s="128" t="s">
        <v>470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66"/>
      <c r="O33" s="352"/>
      <c r="P33" s="350"/>
      <c r="Q33" s="352"/>
      <c r="R33" s="350"/>
      <c r="S33" s="356"/>
      <c r="T33" s="352"/>
      <c r="U33" s="356"/>
      <c r="V33" s="354"/>
      <c r="W33" s="356"/>
      <c r="X33" s="352"/>
      <c r="Y33" s="350"/>
      <c r="Z33" s="358"/>
      <c r="AA33" s="358"/>
      <c r="AB33" s="386"/>
      <c r="AC33" s="361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387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388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32"/>
      <c r="O50" s="332"/>
      <c r="P50" s="337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7"/>
      <c r="AC50" s="337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65">
        <v>67.5</v>
      </c>
      <c r="O51" s="351">
        <v>0</v>
      </c>
      <c r="P51" s="349">
        <f>SUM(M51:M70)+N51+O51</f>
        <v>1060.5</v>
      </c>
      <c r="Q51" s="351">
        <v>0</v>
      </c>
      <c r="R51" s="349">
        <v>0</v>
      </c>
      <c r="S51" s="355">
        <v>450</v>
      </c>
      <c r="T51" s="351">
        <v>450</v>
      </c>
      <c r="U51" s="355">
        <v>112</v>
      </c>
      <c r="V51" s="353">
        <v>112</v>
      </c>
      <c r="W51" s="355">
        <v>56</v>
      </c>
      <c r="X51" s="351">
        <v>56</v>
      </c>
      <c r="Y51" s="349">
        <f>ROUND((P51-T51),1)</f>
        <v>610.5</v>
      </c>
      <c r="Z51" s="357">
        <f>IF(OR(SUM(V51:V70)="",SUM(Q51:Q70)=""),0,IF(OR(SUM(U51:U70)=320,SUM(V51:V70)&gt;0),ROUND((SUM(Q51:Q70)-SUM(V51:V70)),1),0))</f>
        <v>-112</v>
      </c>
      <c r="AA51" s="357">
        <f>IF(OR(SUM(X51:X70)="",SUM(R51:R70)=""),0,IF(OR(SUM(W51:W70)=160,SUM(X51:X70)&gt;0),ROUND((SUM(R51:R70)-SUM(X51:X70)),1),0))</f>
        <v>-56</v>
      </c>
      <c r="AB51" s="371"/>
      <c r="AC51" s="360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  <c r="AA56" s="359"/>
      <c r="AB56" s="359"/>
      <c r="AC56" s="359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  <c r="AA57" s="359"/>
      <c r="AB57" s="359"/>
      <c r="AC57" s="359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9"/>
      <c r="O60" s="359"/>
      <c r="P60" s="359"/>
      <c r="Q60" s="359"/>
      <c r="R60" s="359"/>
      <c r="S60" s="359"/>
      <c r="T60" s="359"/>
      <c r="U60" s="359"/>
      <c r="V60" s="359"/>
      <c r="W60" s="359"/>
      <c r="X60" s="359"/>
      <c r="Y60" s="359"/>
      <c r="Z60" s="359"/>
      <c r="AA60" s="359"/>
      <c r="AB60" s="359"/>
      <c r="AC60" s="359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  <c r="AA61" s="359"/>
      <c r="AB61" s="359"/>
      <c r="AC61" s="359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83"/>
    </row>
    <row r="65" spans="1:30" s="225" customFormat="1" ht="18" customHeight="1">
      <c r="A65" s="121"/>
      <c r="B65" s="107"/>
      <c r="C65" s="108"/>
      <c r="D65" s="42"/>
      <c r="E65" s="43" t="s">
        <v>486</v>
      </c>
      <c r="F65" s="44" t="s">
        <v>484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83"/>
    </row>
    <row r="66" spans="1:30" s="225" customFormat="1" ht="18" customHeight="1">
      <c r="A66" s="121"/>
      <c r="B66" s="107"/>
      <c r="C66" s="108"/>
      <c r="D66" s="42"/>
      <c r="E66" s="43" t="s">
        <v>487</v>
      </c>
      <c r="F66" s="44" t="s">
        <v>485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  <c r="AA66" s="359"/>
      <c r="AB66" s="359"/>
      <c r="AC66" s="359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37"/>
      <c r="O67" s="337"/>
      <c r="P67" s="337"/>
      <c r="Q67" s="337"/>
      <c r="R67" s="337"/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  <c r="AA68" s="359"/>
      <c r="AB68" s="359"/>
      <c r="AC68" s="359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32"/>
      <c r="O70" s="332"/>
      <c r="P70" s="332"/>
      <c r="Q70" s="332"/>
      <c r="R70" s="332"/>
      <c r="S70" s="332"/>
      <c r="T70" s="332"/>
      <c r="U70" s="332"/>
      <c r="V70" s="332"/>
      <c r="W70" s="332"/>
      <c r="X70" s="332"/>
      <c r="Y70" s="332"/>
      <c r="Z70" s="332"/>
      <c r="AA70" s="332"/>
      <c r="AB70" s="332"/>
      <c r="AC70" s="332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65">
        <v>139.5</v>
      </c>
      <c r="O71" s="351">
        <v>0</v>
      </c>
      <c r="P71" s="349">
        <f>SUM(M71:M90)+N71+O71</f>
        <v>924</v>
      </c>
      <c r="Q71" s="351">
        <v>0</v>
      </c>
      <c r="R71" s="349">
        <v>0</v>
      </c>
      <c r="S71" s="355">
        <v>450</v>
      </c>
      <c r="T71" s="351">
        <v>450</v>
      </c>
      <c r="U71" s="355">
        <v>112</v>
      </c>
      <c r="V71" s="353">
        <v>112</v>
      </c>
      <c r="W71" s="355">
        <v>56</v>
      </c>
      <c r="X71" s="351">
        <v>56</v>
      </c>
      <c r="Y71" s="349">
        <f>ROUND((P71-T71),1)</f>
        <v>474</v>
      </c>
      <c r="Z71" s="357">
        <f>IF(OR(SUM(V71:V90)="",SUM(Q71:Q90)=""),0,IF(OR(SUM(U71:U90)=320,SUM(V71:V90)&gt;0),ROUND((SUM(Q71:Q90)-SUM(V71:V90)),1),0))</f>
        <v>-112</v>
      </c>
      <c r="AA71" s="357">
        <f>IF(OR(SUM(X71:X90)="",SUM(R71:R90)=""),0,IF(OR(SUM(W71:W90)=160,SUM(X71:X90)&gt;0),ROUND((SUM(R71:R90)-SUM(X71:X90)),1),0))</f>
        <v>-56</v>
      </c>
      <c r="AB71" s="371"/>
      <c r="AC71" s="360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83"/>
    </row>
    <row r="76" spans="1:30" s="225" customFormat="1" ht="18" customHeight="1">
      <c r="A76" s="121"/>
      <c r="B76" s="107"/>
      <c r="C76" s="108"/>
      <c r="D76" s="42"/>
      <c r="E76" s="43" t="s">
        <v>488</v>
      </c>
      <c r="F76" s="44" t="s">
        <v>484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  <c r="AA76" s="359"/>
      <c r="AB76" s="359"/>
      <c r="AC76" s="359"/>
      <c r="AD76" s="83"/>
    </row>
    <row r="77" spans="1:30" s="225" customFormat="1" ht="18" customHeight="1">
      <c r="A77" s="121"/>
      <c r="B77" s="107"/>
      <c r="C77" s="108"/>
      <c r="D77" s="42"/>
      <c r="E77" s="43" t="s">
        <v>489</v>
      </c>
      <c r="F77" s="44" t="s">
        <v>485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  <c r="AA77" s="359"/>
      <c r="AB77" s="359"/>
      <c r="AC77" s="359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  <c r="AA88" s="359"/>
      <c r="AB88" s="359"/>
      <c r="AC88" s="359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9"/>
      <c r="O89" s="359"/>
      <c r="P89" s="359"/>
      <c r="Q89" s="359"/>
      <c r="R89" s="359"/>
      <c r="S89" s="359"/>
      <c r="T89" s="359"/>
      <c r="U89" s="359"/>
      <c r="V89" s="359"/>
      <c r="W89" s="359"/>
      <c r="X89" s="359"/>
      <c r="Y89" s="359"/>
      <c r="Z89" s="359"/>
      <c r="AA89" s="359"/>
      <c r="AB89" s="359"/>
      <c r="AC89" s="359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65">
        <v>67.5</v>
      </c>
      <c r="O91" s="351">
        <v>0</v>
      </c>
      <c r="P91" s="349">
        <f>SUM(M91:M111)+N91+O91</f>
        <v>1180.5</v>
      </c>
      <c r="Q91" s="351">
        <v>0</v>
      </c>
      <c r="R91" s="349">
        <v>0</v>
      </c>
      <c r="S91" s="355">
        <v>450</v>
      </c>
      <c r="T91" s="351">
        <v>450</v>
      </c>
      <c r="U91" s="355">
        <v>112</v>
      </c>
      <c r="V91" s="353">
        <v>112</v>
      </c>
      <c r="W91" s="355">
        <v>56</v>
      </c>
      <c r="X91" s="351">
        <v>56</v>
      </c>
      <c r="Y91" s="349">
        <f>ROUND((P91-T91),1)</f>
        <v>730.5</v>
      </c>
      <c r="Z91" s="357">
        <f>IF(OR(SUM(V91:V111)="",SUM(Q91:Q111)=""),0,IF(OR(SUM(U91:U111)=320,SUM(V91:V111)&gt;0),ROUND((SUM(Q91:Q111)-SUM(V91:V111)),1),0))</f>
        <v>-112</v>
      </c>
      <c r="AA91" s="357">
        <f>IF(OR(SUM(X91:X111)="",SUM(R91:R111)=""),0,IF(OR(SUM(W91:W111)=160,SUM(X91:X111)&gt;0),ROUND((SUM(R91:R111)-SUM(X91:X111)),1),0))</f>
        <v>-56</v>
      </c>
      <c r="AB91" s="371"/>
      <c r="AC91" s="360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37"/>
      <c r="O96" s="337"/>
      <c r="P96" s="337"/>
      <c r="Q96" s="337"/>
      <c r="R96" s="337"/>
      <c r="S96" s="337"/>
      <c r="T96" s="337"/>
      <c r="U96" s="337"/>
      <c r="V96" s="337"/>
      <c r="W96" s="337"/>
      <c r="X96" s="337"/>
      <c r="Y96" s="337"/>
      <c r="Z96" s="337"/>
      <c r="AA96" s="337"/>
      <c r="AB96" s="337"/>
      <c r="AC96" s="337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9"/>
      <c r="O103" s="359"/>
      <c r="P103" s="359"/>
      <c r="Q103" s="359"/>
      <c r="R103" s="359"/>
      <c r="S103" s="359"/>
      <c r="T103" s="359"/>
      <c r="U103" s="359"/>
      <c r="V103" s="359"/>
      <c r="W103" s="359"/>
      <c r="X103" s="359"/>
      <c r="Y103" s="359"/>
      <c r="Z103" s="359"/>
      <c r="AA103" s="359"/>
      <c r="AB103" s="359"/>
      <c r="AC103" s="359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393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  <c r="AA108" s="359"/>
      <c r="AB108" s="359"/>
      <c r="AC108" s="359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  <c r="AA109" s="359"/>
      <c r="AB109" s="359"/>
      <c r="AC109" s="359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37"/>
      <c r="O110" s="337"/>
      <c r="P110" s="337"/>
      <c r="Q110" s="337"/>
      <c r="R110" s="337"/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389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  <c r="AA111" s="359"/>
      <c r="AB111" s="359"/>
      <c r="AC111" s="359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379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8">
        <v>67.5</v>
      </c>
      <c r="O112" s="378">
        <v>0</v>
      </c>
      <c r="P112" s="367">
        <f>SUM(M112:M130)+N112+O112</f>
        <v>844.5</v>
      </c>
      <c r="Q112" s="384">
        <v>0</v>
      </c>
      <c r="R112" s="367">
        <v>0</v>
      </c>
      <c r="S112" s="403">
        <v>450</v>
      </c>
      <c r="T112" s="384">
        <v>450</v>
      </c>
      <c r="U112" s="403">
        <v>112</v>
      </c>
      <c r="V112" s="384">
        <v>112</v>
      </c>
      <c r="W112" s="403">
        <v>56</v>
      </c>
      <c r="X112" s="384">
        <v>56</v>
      </c>
      <c r="Y112" s="367">
        <f>ROUND((P112-T112),1)</f>
        <v>394.5</v>
      </c>
      <c r="Z112" s="362">
        <f>IF(OR(SUM(V112:V130)="",SUM(Q112:Q130)=""),0,IF(OR(SUM(U112:U130)=320,SUM(V112:V130)&gt;0),ROUND((SUM(Q112:Q130)-SUM(V112:V130)),1),0))</f>
        <v>-112</v>
      </c>
      <c r="AA112" s="362">
        <f>IF(OR(SUM(X112:X130)="",SUM(R112:R130)=""),0,IF(OR(SUM(W112:W130)=160,SUM(X112:X130)&gt;0),ROUND((SUM(R112:R130)-SUM(X112:X130)),1),0))</f>
        <v>-56</v>
      </c>
      <c r="AB112" s="384"/>
      <c r="AC112" s="363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35"/>
      <c r="O113" s="335"/>
      <c r="P113" s="335"/>
      <c r="Q113" s="335"/>
      <c r="R113" s="335"/>
      <c r="S113" s="335"/>
      <c r="T113" s="335"/>
      <c r="U113" s="335"/>
      <c r="V113" s="335"/>
      <c r="W113" s="335"/>
      <c r="X113" s="335"/>
      <c r="Y113" s="335"/>
      <c r="Z113" s="335"/>
      <c r="AA113" s="335"/>
      <c r="AB113" s="335"/>
      <c r="AC113" s="335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35"/>
      <c r="O114" s="335"/>
      <c r="P114" s="335"/>
      <c r="Q114" s="335"/>
      <c r="R114" s="335"/>
      <c r="S114" s="335"/>
      <c r="T114" s="335"/>
      <c r="U114" s="335"/>
      <c r="V114" s="335"/>
      <c r="W114" s="335"/>
      <c r="X114" s="335"/>
      <c r="Y114" s="335"/>
      <c r="Z114" s="335"/>
      <c r="AA114" s="335"/>
      <c r="AB114" s="335"/>
      <c r="AC114" s="335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35"/>
      <c r="O115" s="335"/>
      <c r="P115" s="335"/>
      <c r="Q115" s="335"/>
      <c r="R115" s="335"/>
      <c r="S115" s="335"/>
      <c r="T115" s="335"/>
      <c r="U115" s="335"/>
      <c r="V115" s="335"/>
      <c r="W115" s="335"/>
      <c r="X115" s="335"/>
      <c r="Y115" s="335"/>
      <c r="Z115" s="335"/>
      <c r="AA115" s="335"/>
      <c r="AB115" s="335"/>
      <c r="AC115" s="335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35"/>
      <c r="O116" s="335"/>
      <c r="P116" s="335"/>
      <c r="Q116" s="335"/>
      <c r="R116" s="335"/>
      <c r="S116" s="335"/>
      <c r="T116" s="335"/>
      <c r="U116" s="335"/>
      <c r="V116" s="335"/>
      <c r="W116" s="335"/>
      <c r="X116" s="335"/>
      <c r="Y116" s="335"/>
      <c r="Z116" s="335"/>
      <c r="AA116" s="335"/>
      <c r="AB116" s="335"/>
      <c r="AC116" s="335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35"/>
      <c r="O117" s="335"/>
      <c r="P117" s="335"/>
      <c r="Q117" s="335"/>
      <c r="R117" s="335"/>
      <c r="S117" s="335"/>
      <c r="T117" s="335"/>
      <c r="U117" s="335"/>
      <c r="V117" s="335"/>
      <c r="W117" s="335"/>
      <c r="X117" s="335"/>
      <c r="Y117" s="335"/>
      <c r="Z117" s="335"/>
      <c r="AA117" s="335"/>
      <c r="AB117" s="335"/>
      <c r="AC117" s="335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35"/>
      <c r="O118" s="335"/>
      <c r="P118" s="335"/>
      <c r="Q118" s="335"/>
      <c r="R118" s="335"/>
      <c r="S118" s="335"/>
      <c r="T118" s="335"/>
      <c r="U118" s="335"/>
      <c r="V118" s="335"/>
      <c r="W118" s="335"/>
      <c r="X118" s="335"/>
      <c r="Y118" s="335"/>
      <c r="Z118" s="335"/>
      <c r="AA118" s="335"/>
      <c r="AB118" s="335"/>
      <c r="AC118" s="335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35"/>
      <c r="O119" s="335"/>
      <c r="P119" s="335"/>
      <c r="Q119" s="335"/>
      <c r="R119" s="335"/>
      <c r="S119" s="335"/>
      <c r="T119" s="335"/>
      <c r="U119" s="335"/>
      <c r="V119" s="335"/>
      <c r="W119" s="335"/>
      <c r="X119" s="335"/>
      <c r="Y119" s="335"/>
      <c r="Z119" s="335"/>
      <c r="AA119" s="335"/>
      <c r="AB119" s="335"/>
      <c r="AC119" s="335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35"/>
      <c r="O120" s="335"/>
      <c r="P120" s="335"/>
      <c r="Q120" s="335"/>
      <c r="R120" s="335"/>
      <c r="S120" s="335"/>
      <c r="T120" s="335"/>
      <c r="U120" s="335"/>
      <c r="V120" s="335"/>
      <c r="W120" s="335"/>
      <c r="X120" s="335"/>
      <c r="Y120" s="335"/>
      <c r="Z120" s="335"/>
      <c r="AA120" s="335"/>
      <c r="AB120" s="335"/>
      <c r="AC120" s="335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35"/>
      <c r="O121" s="335"/>
      <c r="P121" s="335"/>
      <c r="Q121" s="335"/>
      <c r="R121" s="335"/>
      <c r="S121" s="335"/>
      <c r="T121" s="335"/>
      <c r="U121" s="335"/>
      <c r="V121" s="335"/>
      <c r="W121" s="335"/>
      <c r="X121" s="335"/>
      <c r="Y121" s="335"/>
      <c r="Z121" s="335"/>
      <c r="AA121" s="335"/>
      <c r="AB121" s="335"/>
      <c r="AC121" s="335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35"/>
      <c r="O122" s="335"/>
      <c r="P122" s="335"/>
      <c r="Q122" s="335"/>
      <c r="R122" s="335"/>
      <c r="S122" s="335"/>
      <c r="T122" s="335"/>
      <c r="U122" s="335"/>
      <c r="V122" s="335"/>
      <c r="W122" s="335"/>
      <c r="X122" s="335"/>
      <c r="Y122" s="335"/>
      <c r="Z122" s="335"/>
      <c r="AA122" s="335"/>
      <c r="AB122" s="335"/>
      <c r="AC122" s="335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35"/>
      <c r="O123" s="335"/>
      <c r="P123" s="335"/>
      <c r="Q123" s="335"/>
      <c r="R123" s="335"/>
      <c r="S123" s="335"/>
      <c r="T123" s="335"/>
      <c r="U123" s="335"/>
      <c r="V123" s="335"/>
      <c r="W123" s="335"/>
      <c r="X123" s="335"/>
      <c r="Y123" s="335"/>
      <c r="Z123" s="335"/>
      <c r="AA123" s="335"/>
      <c r="AB123" s="335"/>
      <c r="AC123" s="335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35"/>
      <c r="O124" s="335"/>
      <c r="P124" s="335"/>
      <c r="Q124" s="335"/>
      <c r="R124" s="335"/>
      <c r="S124" s="335"/>
      <c r="T124" s="335"/>
      <c r="U124" s="335"/>
      <c r="V124" s="335"/>
      <c r="W124" s="335"/>
      <c r="X124" s="335"/>
      <c r="Y124" s="335"/>
      <c r="Z124" s="335"/>
      <c r="AA124" s="335"/>
      <c r="AB124" s="335"/>
      <c r="AC124" s="335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35"/>
      <c r="O125" s="335"/>
      <c r="P125" s="335"/>
      <c r="Q125" s="335"/>
      <c r="R125" s="335"/>
      <c r="S125" s="335"/>
      <c r="T125" s="335"/>
      <c r="U125" s="335"/>
      <c r="V125" s="335"/>
      <c r="W125" s="335"/>
      <c r="X125" s="335"/>
      <c r="Y125" s="335"/>
      <c r="Z125" s="335"/>
      <c r="AA125" s="335"/>
      <c r="AB125" s="335"/>
      <c r="AC125" s="335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379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35"/>
      <c r="O126" s="335"/>
      <c r="P126" s="335"/>
      <c r="Q126" s="335"/>
      <c r="R126" s="335"/>
      <c r="S126" s="335"/>
      <c r="T126" s="335"/>
      <c r="U126" s="335"/>
      <c r="V126" s="335"/>
      <c r="W126" s="335"/>
      <c r="X126" s="335"/>
      <c r="Y126" s="335"/>
      <c r="Z126" s="335"/>
      <c r="AA126" s="335"/>
      <c r="AB126" s="335"/>
      <c r="AC126" s="335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35"/>
      <c r="O127" s="335"/>
      <c r="P127" s="335"/>
      <c r="Q127" s="335"/>
      <c r="R127" s="335"/>
      <c r="S127" s="335"/>
      <c r="T127" s="335"/>
      <c r="U127" s="335"/>
      <c r="V127" s="335"/>
      <c r="W127" s="335"/>
      <c r="X127" s="335"/>
      <c r="Y127" s="335"/>
      <c r="Z127" s="335"/>
      <c r="AA127" s="335"/>
      <c r="AB127" s="335"/>
      <c r="AC127" s="335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35"/>
      <c r="O128" s="335"/>
      <c r="P128" s="335"/>
      <c r="Q128" s="335"/>
      <c r="R128" s="335"/>
      <c r="S128" s="335"/>
      <c r="T128" s="335"/>
      <c r="U128" s="335"/>
      <c r="V128" s="335"/>
      <c r="W128" s="335"/>
      <c r="X128" s="335"/>
      <c r="Y128" s="335"/>
      <c r="Z128" s="335"/>
      <c r="AA128" s="335"/>
      <c r="AB128" s="335"/>
      <c r="AC128" s="335"/>
      <c r="AD128" s="83"/>
    </row>
    <row r="129" spans="1:30" s="225" customFormat="1" ht="18" customHeight="1">
      <c r="A129" s="121"/>
      <c r="B129" s="84"/>
      <c r="C129" s="85"/>
      <c r="D129" s="42"/>
      <c r="E129" s="43" t="s">
        <v>490</v>
      </c>
      <c r="F129" s="44" t="s">
        <v>484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35"/>
      <c r="O129" s="335"/>
      <c r="P129" s="335"/>
      <c r="Q129" s="335"/>
      <c r="R129" s="335"/>
      <c r="S129" s="335"/>
      <c r="T129" s="335"/>
      <c r="U129" s="335"/>
      <c r="V129" s="335"/>
      <c r="W129" s="335"/>
      <c r="X129" s="335"/>
      <c r="Y129" s="335"/>
      <c r="Z129" s="335"/>
      <c r="AA129" s="335"/>
      <c r="AB129" s="335"/>
      <c r="AC129" s="335"/>
      <c r="AD129" s="83"/>
    </row>
    <row r="130" spans="1:30" s="225" customFormat="1" ht="18" customHeight="1">
      <c r="A130" s="121"/>
      <c r="B130" s="84"/>
      <c r="C130" s="85"/>
      <c r="D130" s="42"/>
      <c r="E130" s="43" t="s">
        <v>491</v>
      </c>
      <c r="F130" s="44" t="s">
        <v>485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35"/>
      <c r="O130" s="335"/>
      <c r="P130" s="335"/>
      <c r="Q130" s="335"/>
      <c r="R130" s="335"/>
      <c r="S130" s="335"/>
      <c r="T130" s="335"/>
      <c r="U130" s="335"/>
      <c r="V130" s="335"/>
      <c r="W130" s="335"/>
      <c r="X130" s="335"/>
      <c r="Y130" s="335"/>
      <c r="Z130" s="335"/>
      <c r="AA130" s="335"/>
      <c r="AB130" s="335"/>
      <c r="AC130" s="335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65">
        <v>67.5</v>
      </c>
      <c r="O131" s="351">
        <v>0</v>
      </c>
      <c r="P131" s="349">
        <f>SUM(M131:M150)+N131+O131</f>
        <v>828.7</v>
      </c>
      <c r="Q131" s="351">
        <v>0</v>
      </c>
      <c r="R131" s="401">
        <v>0</v>
      </c>
      <c r="S131" s="355">
        <v>450</v>
      </c>
      <c r="T131" s="351">
        <v>450</v>
      </c>
      <c r="U131" s="355">
        <v>112</v>
      </c>
      <c r="V131" s="353">
        <v>112</v>
      </c>
      <c r="W131" s="355">
        <v>56</v>
      </c>
      <c r="X131" s="351">
        <v>56</v>
      </c>
      <c r="Y131" s="349">
        <f>ROUND((P131-T131),1)</f>
        <v>378.7</v>
      </c>
      <c r="Z131" s="357">
        <f>IF(OR(SUM(V131:V150)="",SUM(Q131:Q150)=""),0,IF(OR(SUM(U131:U150)=320,SUM(V131:V150)&gt;0),ROUND((SUM(Q131:Q150)-SUM(V131:V150)),1),0))</f>
        <v>-112</v>
      </c>
      <c r="AA131" s="357">
        <f>IF(OR(SUM(X131:X150)="",SUM(R131:R150)=""),0,IF(OR(SUM(W131:W150)=160,SUM(X131:X150)&gt;0),ROUND((SUM(R131:R150)-SUM(X131:X150)),1),0))</f>
        <v>-56</v>
      </c>
      <c r="AB131" s="371"/>
      <c r="AC131" s="360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66"/>
      <c r="O132" s="352"/>
      <c r="P132" s="350"/>
      <c r="Q132" s="337"/>
      <c r="R132" s="402"/>
      <c r="S132" s="337"/>
      <c r="T132" s="337"/>
      <c r="U132" s="337"/>
      <c r="V132" s="337"/>
      <c r="W132" s="337"/>
      <c r="X132" s="337"/>
      <c r="Y132" s="337"/>
      <c r="Z132" s="337"/>
      <c r="AA132" s="337"/>
      <c r="AB132" s="337"/>
      <c r="AC132" s="337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66"/>
      <c r="O133" s="352"/>
      <c r="P133" s="350"/>
      <c r="Q133" s="337"/>
      <c r="R133" s="402"/>
      <c r="S133" s="337"/>
      <c r="T133" s="337"/>
      <c r="U133" s="337"/>
      <c r="V133" s="337"/>
      <c r="W133" s="337"/>
      <c r="X133" s="337"/>
      <c r="Y133" s="337"/>
      <c r="Z133" s="337"/>
      <c r="AA133" s="337"/>
      <c r="AB133" s="337"/>
      <c r="AC133" s="337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66"/>
      <c r="O134" s="352"/>
      <c r="P134" s="350"/>
      <c r="Q134" s="337"/>
      <c r="R134" s="402"/>
      <c r="S134" s="337"/>
      <c r="T134" s="337"/>
      <c r="U134" s="337"/>
      <c r="V134" s="337"/>
      <c r="W134" s="337"/>
      <c r="X134" s="337"/>
      <c r="Y134" s="337"/>
      <c r="Z134" s="337"/>
      <c r="AA134" s="337"/>
      <c r="AB134" s="337"/>
      <c r="AC134" s="337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66"/>
      <c r="O135" s="352"/>
      <c r="P135" s="350"/>
      <c r="Q135" s="337"/>
      <c r="R135" s="402"/>
      <c r="S135" s="337"/>
      <c r="T135" s="337"/>
      <c r="U135" s="337"/>
      <c r="V135" s="337"/>
      <c r="W135" s="337"/>
      <c r="X135" s="337"/>
      <c r="Y135" s="337"/>
      <c r="Z135" s="337"/>
      <c r="AA135" s="337"/>
      <c r="AB135" s="337"/>
      <c r="AC135" s="337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66"/>
      <c r="O136" s="352"/>
      <c r="P136" s="350"/>
      <c r="Q136" s="337"/>
      <c r="R136" s="402"/>
      <c r="S136" s="337"/>
      <c r="T136" s="337"/>
      <c r="U136" s="337"/>
      <c r="V136" s="337"/>
      <c r="W136" s="337"/>
      <c r="X136" s="337"/>
      <c r="Y136" s="337"/>
      <c r="Z136" s="337"/>
      <c r="AA136" s="337"/>
      <c r="AB136" s="337"/>
      <c r="AC136" s="337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66"/>
      <c r="O137" s="352"/>
      <c r="P137" s="350"/>
      <c r="Q137" s="337"/>
      <c r="R137" s="402"/>
      <c r="S137" s="337"/>
      <c r="T137" s="337"/>
      <c r="U137" s="337"/>
      <c r="V137" s="337"/>
      <c r="W137" s="337"/>
      <c r="X137" s="337"/>
      <c r="Y137" s="337"/>
      <c r="Z137" s="337"/>
      <c r="AA137" s="337"/>
      <c r="AB137" s="337"/>
      <c r="AC137" s="337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525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66"/>
      <c r="O138" s="352"/>
      <c r="P138" s="350"/>
      <c r="Q138" s="337"/>
      <c r="R138" s="402"/>
      <c r="S138" s="337"/>
      <c r="T138" s="337"/>
      <c r="U138" s="337"/>
      <c r="V138" s="337"/>
      <c r="W138" s="337"/>
      <c r="X138" s="337"/>
      <c r="Y138" s="337"/>
      <c r="Z138" s="337"/>
      <c r="AA138" s="337"/>
      <c r="AB138" s="337"/>
      <c r="AC138" s="337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6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6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6" si="8">ROUND(IF(OR(LEFT(E139,2)="ĐA",LEFT(E139,2)="DA",LEFT(E139,5)="Đồ án",LEFT(E139,5)="Đồán "),J139*0.5,(IF(H139&gt;0,H139*K139,"0")+IF(I139&gt;0,(I139*0.75)*L139,"0"))),1)</f>
        <v>0</v>
      </c>
      <c r="N139" s="366"/>
      <c r="O139" s="352"/>
      <c r="P139" s="350"/>
      <c r="Q139" s="359"/>
      <c r="R139" s="402"/>
      <c r="S139" s="359"/>
      <c r="T139" s="359"/>
      <c r="U139" s="359"/>
      <c r="V139" s="359"/>
      <c r="W139" s="359"/>
      <c r="X139" s="359"/>
      <c r="Y139" s="359"/>
      <c r="Z139" s="359"/>
      <c r="AA139" s="359"/>
      <c r="AB139" s="359"/>
      <c r="AC139" s="359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66"/>
      <c r="O140" s="352"/>
      <c r="P140" s="350"/>
      <c r="Q140" s="359"/>
      <c r="R140" s="402"/>
      <c r="S140" s="359"/>
      <c r="T140" s="359"/>
      <c r="U140" s="359"/>
      <c r="V140" s="359"/>
      <c r="W140" s="359"/>
      <c r="X140" s="359"/>
      <c r="Y140" s="359"/>
      <c r="Z140" s="359"/>
      <c r="AA140" s="359"/>
      <c r="AB140" s="359"/>
      <c r="AC140" s="359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66"/>
      <c r="O141" s="352"/>
      <c r="P141" s="350"/>
      <c r="Q141" s="337"/>
      <c r="R141" s="402"/>
      <c r="S141" s="337"/>
      <c r="T141" s="337"/>
      <c r="U141" s="337"/>
      <c r="V141" s="337"/>
      <c r="W141" s="337"/>
      <c r="X141" s="337"/>
      <c r="Y141" s="337"/>
      <c r="Z141" s="337"/>
      <c r="AA141" s="337"/>
      <c r="AB141" s="337"/>
      <c r="AC141" s="337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66"/>
      <c r="O142" s="352"/>
      <c r="P142" s="350"/>
      <c r="Q142" s="337"/>
      <c r="R142" s="402"/>
      <c r="S142" s="337"/>
      <c r="T142" s="337"/>
      <c r="U142" s="337"/>
      <c r="V142" s="337"/>
      <c r="W142" s="337"/>
      <c r="X142" s="337"/>
      <c r="Y142" s="337"/>
      <c r="Z142" s="337"/>
      <c r="AA142" s="337"/>
      <c r="AB142" s="337"/>
      <c r="AC142" s="337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451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66"/>
      <c r="O143" s="352"/>
      <c r="P143" s="350"/>
      <c r="Q143" s="337"/>
      <c r="R143" s="402"/>
      <c r="S143" s="337"/>
      <c r="T143" s="337"/>
      <c r="U143" s="337"/>
      <c r="V143" s="337"/>
      <c r="W143" s="337"/>
      <c r="X143" s="337"/>
      <c r="Y143" s="337"/>
      <c r="Z143" s="337"/>
      <c r="AA143" s="337"/>
      <c r="AB143" s="337"/>
      <c r="AC143" s="337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453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66"/>
      <c r="O144" s="352"/>
      <c r="P144" s="350"/>
      <c r="Q144" s="337"/>
      <c r="R144" s="402"/>
      <c r="S144" s="337"/>
      <c r="T144" s="337"/>
      <c r="U144" s="337"/>
      <c r="V144" s="337"/>
      <c r="W144" s="337"/>
      <c r="X144" s="337"/>
      <c r="Y144" s="337"/>
      <c r="Z144" s="337"/>
      <c r="AA144" s="337"/>
      <c r="AB144" s="337"/>
      <c r="AC144" s="337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66"/>
      <c r="O145" s="352"/>
      <c r="P145" s="350"/>
      <c r="Q145" s="337"/>
      <c r="R145" s="402"/>
      <c r="S145" s="337"/>
      <c r="T145" s="337"/>
      <c r="U145" s="337"/>
      <c r="V145" s="337"/>
      <c r="W145" s="337"/>
      <c r="X145" s="337"/>
      <c r="Y145" s="337"/>
      <c r="Z145" s="337"/>
      <c r="AA145" s="337"/>
      <c r="AB145" s="337"/>
      <c r="AC145" s="337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66"/>
      <c r="O146" s="352"/>
      <c r="P146" s="350"/>
      <c r="Q146" s="359"/>
      <c r="R146" s="402"/>
      <c r="S146" s="359"/>
      <c r="T146" s="359"/>
      <c r="U146" s="359"/>
      <c r="V146" s="359"/>
      <c r="W146" s="359"/>
      <c r="X146" s="359"/>
      <c r="Y146" s="359"/>
      <c r="Z146" s="359"/>
      <c r="AA146" s="359"/>
      <c r="AB146" s="359"/>
      <c r="AC146" s="359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66"/>
      <c r="O147" s="352"/>
      <c r="P147" s="350"/>
      <c r="Q147" s="337"/>
      <c r="R147" s="402"/>
      <c r="S147" s="337"/>
      <c r="T147" s="337"/>
      <c r="U147" s="337"/>
      <c r="V147" s="337"/>
      <c r="W147" s="337"/>
      <c r="X147" s="337"/>
      <c r="Y147" s="337"/>
      <c r="Z147" s="337"/>
      <c r="AA147" s="337"/>
      <c r="AB147" s="337"/>
      <c r="AC147" s="337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66"/>
      <c r="O148" s="352"/>
      <c r="P148" s="350"/>
      <c r="Q148" s="337"/>
      <c r="R148" s="402"/>
      <c r="S148" s="337"/>
      <c r="T148" s="337"/>
      <c r="U148" s="337"/>
      <c r="V148" s="337"/>
      <c r="W148" s="337"/>
      <c r="X148" s="337"/>
      <c r="Y148" s="337"/>
      <c r="Z148" s="337"/>
      <c r="AA148" s="337"/>
      <c r="AB148" s="337"/>
      <c r="AC148" s="337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66"/>
      <c r="O149" s="352"/>
      <c r="P149" s="350"/>
      <c r="Q149" s="337"/>
      <c r="R149" s="402"/>
      <c r="S149" s="337"/>
      <c r="T149" s="337"/>
      <c r="U149" s="337"/>
      <c r="V149" s="337"/>
      <c r="W149" s="337"/>
      <c r="X149" s="337"/>
      <c r="Y149" s="337"/>
      <c r="Z149" s="337"/>
      <c r="AA149" s="337"/>
      <c r="AB149" s="337"/>
      <c r="AC149" s="337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66"/>
      <c r="O150" s="352"/>
      <c r="P150" s="350"/>
      <c r="Q150" s="359"/>
      <c r="R150" s="402"/>
      <c r="S150" s="359"/>
      <c r="T150" s="359"/>
      <c r="U150" s="359"/>
      <c r="V150" s="359"/>
      <c r="W150" s="359"/>
      <c r="X150" s="359"/>
      <c r="Y150" s="359"/>
      <c r="Z150" s="359"/>
      <c r="AA150" s="359"/>
      <c r="AB150" s="359"/>
      <c r="AC150" s="359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21100119808</v>
      </c>
      <c r="E151" s="43" t="s">
        <v>161</v>
      </c>
      <c r="F151" s="44" t="s">
        <v>172</v>
      </c>
      <c r="G151" s="65">
        <v>1</v>
      </c>
      <c r="H151" s="144"/>
      <c r="I151" s="144">
        <v>60</v>
      </c>
      <c r="J151" s="80">
        <v>34</v>
      </c>
      <c r="K151" s="87">
        <f t="shared" si="6"/>
        <v>0</v>
      </c>
      <c r="L151" s="87">
        <f t="shared" si="7"/>
        <v>1.1000000000000001</v>
      </c>
      <c r="M151" s="46">
        <f t="shared" ref="M151:M162" si="9">ROUND(IF(OR(LEFT(E151,2)="ĐA",LEFT(E151,2)="DA",LEFT(E151,5)="Đồ án",LEFT(E151,5)="Đồán "),J151*0.5,(IF(H151&gt;0,H151*K151,"0")+IF(I151&gt;0,(I151*0.75)*L151,"0"))),1)</f>
        <v>49.5</v>
      </c>
      <c r="N151" s="365">
        <v>0</v>
      </c>
      <c r="O151" s="365">
        <v>0</v>
      </c>
      <c r="P151" s="349">
        <f>SUM(M151:M176)+N151+O151</f>
        <v>681</v>
      </c>
      <c r="Q151" s="365">
        <v>0</v>
      </c>
      <c r="R151" s="349">
        <v>0</v>
      </c>
      <c r="S151" s="355">
        <v>267.2</v>
      </c>
      <c r="T151" s="351">
        <v>267.2</v>
      </c>
      <c r="U151" s="355">
        <v>112</v>
      </c>
      <c r="V151" s="353">
        <v>112</v>
      </c>
      <c r="W151" s="355">
        <v>56</v>
      </c>
      <c r="X151" s="351">
        <v>56</v>
      </c>
      <c r="Y151" s="349">
        <f>ROUND((P151-T151),1)</f>
        <v>413.8</v>
      </c>
      <c r="Z151" s="349">
        <f>IF(OR(SUM(V151:V176)="",SUM(Q151:Q176)=""),0,IF(OR(SUM(U151:U176)=320,SUM(V151:V176)&gt;0),ROUND((SUM(Q151:Q176)-SUM(V151:V176)),1),0))</f>
        <v>-112</v>
      </c>
      <c r="AA151" s="349">
        <f>IF(OR(SUM(X151:X176)="",SUM(R151:R176)=""),0,IF(OR(SUM(W151:W176)=160,SUM(X151:X176)&gt;0),ROUND((SUM(R151:R176)-SUM(X151:X176)),1),0))</f>
        <v>-56</v>
      </c>
      <c r="AB151" s="376"/>
      <c r="AC151" s="379">
        <f>SUM(Y151:AA176)</f>
        <v>245.8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29</v>
      </c>
      <c r="K152" s="87">
        <f t="shared" si="6"/>
        <v>0</v>
      </c>
      <c r="L152" s="87">
        <f t="shared" si="7"/>
        <v>1</v>
      </c>
      <c r="M152" s="46">
        <f t="shared" si="9"/>
        <v>45</v>
      </c>
      <c r="N152" s="366"/>
      <c r="O152" s="366"/>
      <c r="P152" s="350"/>
      <c r="Q152" s="366"/>
      <c r="R152" s="350"/>
      <c r="S152" s="356"/>
      <c r="T152" s="352"/>
      <c r="U152" s="356"/>
      <c r="V152" s="354"/>
      <c r="W152" s="356"/>
      <c r="X152" s="352"/>
      <c r="Y152" s="350"/>
      <c r="Z152" s="350"/>
      <c r="AA152" s="350"/>
      <c r="AB152" s="377"/>
      <c r="AC152" s="380"/>
      <c r="AD152" s="83"/>
    </row>
    <row r="153" spans="1:30" ht="18" customHeight="1">
      <c r="A153" s="90"/>
      <c r="B153" s="88"/>
      <c r="C153" s="89"/>
      <c r="D153" s="42">
        <v>71400174101</v>
      </c>
      <c r="E153" s="43" t="s">
        <v>228</v>
      </c>
      <c r="F153" s="44" t="s">
        <v>249</v>
      </c>
      <c r="G153" s="65">
        <v>2</v>
      </c>
      <c r="H153" s="145">
        <v>30</v>
      </c>
      <c r="I153" s="146">
        <v>0</v>
      </c>
      <c r="J153" s="80">
        <v>70</v>
      </c>
      <c r="K153" s="87">
        <f t="shared" si="6"/>
        <v>1.3</v>
      </c>
      <c r="L153" s="87">
        <f t="shared" si="7"/>
        <v>0</v>
      </c>
      <c r="M153" s="46">
        <f t="shared" si="9"/>
        <v>39</v>
      </c>
      <c r="N153" s="366"/>
      <c r="O153" s="366"/>
      <c r="P153" s="337"/>
      <c r="Q153" s="366"/>
      <c r="R153" s="337"/>
      <c r="S153" s="337"/>
      <c r="T153" s="337"/>
      <c r="U153" s="337"/>
      <c r="V153" s="337"/>
      <c r="W153" s="337"/>
      <c r="X153" s="337"/>
      <c r="Y153" s="337"/>
      <c r="Z153" s="337"/>
      <c r="AA153" s="337"/>
      <c r="AB153" s="335"/>
      <c r="AC153" s="381"/>
      <c r="AD153" s="83"/>
    </row>
    <row r="154" spans="1:30" s="260" customFormat="1" ht="18" customHeight="1">
      <c r="A154" s="121"/>
      <c r="B154" s="88"/>
      <c r="C154" s="89"/>
      <c r="D154" s="42">
        <v>71400174101</v>
      </c>
      <c r="E154" s="43" t="s">
        <v>228</v>
      </c>
      <c r="F154" s="44" t="s">
        <v>535</v>
      </c>
      <c r="G154" s="65">
        <v>2</v>
      </c>
      <c r="H154" s="145">
        <v>0</v>
      </c>
      <c r="I154" s="146">
        <v>60</v>
      </c>
      <c r="J154" s="80">
        <v>32</v>
      </c>
      <c r="K154" s="87">
        <f t="shared" si="6"/>
        <v>0</v>
      </c>
      <c r="L154" s="87">
        <f t="shared" si="7"/>
        <v>1.1000000000000001</v>
      </c>
      <c r="M154" s="46">
        <f t="shared" ref="M154:M161" si="10">ROUND(IF(OR(LEFT(E154,2)="ĐA",LEFT(E154,2)="DA",LEFT(E154,5)="Đồ án",LEFT(E154,5)="Đồán "),J154*0.5,(IF(H154&gt;0,H154*K154,"0")+IF(I154&gt;0,(I154*0.75)*L154,"0"))),1)</f>
        <v>49.5</v>
      </c>
      <c r="N154" s="366"/>
      <c r="O154" s="366"/>
      <c r="P154" s="359"/>
      <c r="Q154" s="366"/>
      <c r="R154" s="359"/>
      <c r="S154" s="359"/>
      <c r="T154" s="359"/>
      <c r="U154" s="359"/>
      <c r="V154" s="359"/>
      <c r="W154" s="359"/>
      <c r="X154" s="359"/>
      <c r="Y154" s="359"/>
      <c r="Z154" s="359"/>
      <c r="AA154" s="359"/>
      <c r="AB154" s="335"/>
      <c r="AC154" s="382"/>
      <c r="AD154" s="83"/>
    </row>
    <row r="155" spans="1:30" s="273" customFormat="1" ht="18" customHeight="1">
      <c r="A155" s="121"/>
      <c r="B155" s="88"/>
      <c r="C155" s="89"/>
      <c r="D155" s="42">
        <v>71400174101</v>
      </c>
      <c r="E155" s="43" t="s">
        <v>228</v>
      </c>
      <c r="F155" s="44" t="s">
        <v>536</v>
      </c>
      <c r="G155" s="65">
        <v>2</v>
      </c>
      <c r="H155" s="145">
        <v>0</v>
      </c>
      <c r="I155" s="146">
        <v>60</v>
      </c>
      <c r="J155" s="80">
        <v>32</v>
      </c>
      <c r="K155" s="87">
        <f t="shared" si="6"/>
        <v>0</v>
      </c>
      <c r="L155" s="87">
        <f t="shared" si="7"/>
        <v>1.1000000000000001</v>
      </c>
      <c r="M155" s="46">
        <f t="shared" si="10"/>
        <v>49.5</v>
      </c>
      <c r="N155" s="366"/>
      <c r="O155" s="366"/>
      <c r="P155" s="359"/>
      <c r="Q155" s="366"/>
      <c r="R155" s="359"/>
      <c r="S155" s="359"/>
      <c r="T155" s="359"/>
      <c r="U155" s="359"/>
      <c r="V155" s="359"/>
      <c r="W155" s="359"/>
      <c r="X155" s="359"/>
      <c r="Y155" s="359"/>
      <c r="Z155" s="359"/>
      <c r="AA155" s="359"/>
      <c r="AB155" s="335"/>
      <c r="AC155" s="382"/>
      <c r="AD155" s="83"/>
    </row>
    <row r="156" spans="1:30" s="273" customFormat="1" ht="18" customHeight="1">
      <c r="A156" s="121"/>
      <c r="B156" s="88"/>
      <c r="C156" s="89"/>
      <c r="D156" s="42">
        <v>71400174103</v>
      </c>
      <c r="E156" s="43" t="s">
        <v>228</v>
      </c>
      <c r="F156" s="44" t="s">
        <v>519</v>
      </c>
      <c r="G156" s="65">
        <v>2</v>
      </c>
      <c r="H156" s="145">
        <v>30</v>
      </c>
      <c r="I156" s="146"/>
      <c r="J156" s="80">
        <v>60</v>
      </c>
      <c r="K156" s="87">
        <f t="shared" si="6"/>
        <v>1.2</v>
      </c>
      <c r="L156" s="87">
        <f t="shared" si="7"/>
        <v>0</v>
      </c>
      <c r="M156" s="46">
        <f t="shared" si="10"/>
        <v>36</v>
      </c>
      <c r="N156" s="366"/>
      <c r="O156" s="366"/>
      <c r="P156" s="359"/>
      <c r="Q156" s="366"/>
      <c r="R156" s="359"/>
      <c r="S156" s="359"/>
      <c r="T156" s="359"/>
      <c r="U156" s="359"/>
      <c r="V156" s="359"/>
      <c r="W156" s="359"/>
      <c r="X156" s="359"/>
      <c r="Y156" s="359"/>
      <c r="Z156" s="359"/>
      <c r="AA156" s="359"/>
      <c r="AB156" s="335"/>
      <c r="AC156" s="382"/>
      <c r="AD156" s="83"/>
    </row>
    <row r="157" spans="1:30" s="273" customFormat="1" ht="18" customHeight="1">
      <c r="A157" s="121"/>
      <c r="B157" s="88"/>
      <c r="C157" s="89"/>
      <c r="D157" s="42">
        <v>71400174103</v>
      </c>
      <c r="E157" s="43" t="s">
        <v>228</v>
      </c>
      <c r="F157" s="44" t="s">
        <v>537</v>
      </c>
      <c r="G157" s="65">
        <v>2</v>
      </c>
      <c r="H157" s="145">
        <v>0</v>
      </c>
      <c r="I157" s="146">
        <v>60</v>
      </c>
      <c r="J157" s="80">
        <v>30</v>
      </c>
      <c r="K157" s="87">
        <f t="shared" si="6"/>
        <v>0</v>
      </c>
      <c r="L157" s="87">
        <f t="shared" si="7"/>
        <v>1.1000000000000001</v>
      </c>
      <c r="M157" s="46">
        <f t="shared" si="10"/>
        <v>49.5</v>
      </c>
      <c r="N157" s="366"/>
      <c r="O157" s="366"/>
      <c r="P157" s="359"/>
      <c r="Q157" s="366"/>
      <c r="R157" s="359"/>
      <c r="S157" s="359"/>
      <c r="T157" s="359"/>
      <c r="U157" s="359"/>
      <c r="V157" s="359"/>
      <c r="W157" s="359"/>
      <c r="X157" s="359"/>
      <c r="Y157" s="359"/>
      <c r="Z157" s="359"/>
      <c r="AA157" s="359"/>
      <c r="AB157" s="335"/>
      <c r="AC157" s="382"/>
      <c r="AD157" s="83"/>
    </row>
    <row r="158" spans="1:30" s="273" customFormat="1" ht="18" customHeight="1">
      <c r="A158" s="121"/>
      <c r="B158" s="88"/>
      <c r="C158" s="89"/>
      <c r="D158" s="42">
        <v>71400174103</v>
      </c>
      <c r="E158" s="43" t="s">
        <v>228</v>
      </c>
      <c r="F158" s="44" t="s">
        <v>538</v>
      </c>
      <c r="G158" s="65">
        <v>2</v>
      </c>
      <c r="H158" s="145">
        <v>0</v>
      </c>
      <c r="I158" s="146">
        <v>60</v>
      </c>
      <c r="J158" s="80">
        <v>30</v>
      </c>
      <c r="K158" s="87">
        <f t="shared" si="6"/>
        <v>0</v>
      </c>
      <c r="L158" s="87">
        <f t="shared" si="7"/>
        <v>1.1000000000000001</v>
      </c>
      <c r="M158" s="46">
        <f t="shared" si="10"/>
        <v>49.5</v>
      </c>
      <c r="N158" s="366"/>
      <c r="O158" s="366"/>
      <c r="P158" s="359"/>
      <c r="Q158" s="366"/>
      <c r="R158" s="359"/>
      <c r="S158" s="359"/>
      <c r="T158" s="359"/>
      <c r="U158" s="359"/>
      <c r="V158" s="359"/>
      <c r="W158" s="359"/>
      <c r="X158" s="359"/>
      <c r="Y158" s="359"/>
      <c r="Z158" s="359"/>
      <c r="AA158" s="359"/>
      <c r="AB158" s="335"/>
      <c r="AC158" s="382"/>
      <c r="AD158" s="83"/>
    </row>
    <row r="159" spans="1:30" s="273" customFormat="1" ht="18" customHeight="1">
      <c r="A159" s="121"/>
      <c r="B159" s="88"/>
      <c r="C159" s="89"/>
      <c r="D159" s="42">
        <v>71400119908</v>
      </c>
      <c r="E159" s="43" t="s">
        <v>161</v>
      </c>
      <c r="F159" s="44" t="s">
        <v>281</v>
      </c>
      <c r="G159" s="65">
        <v>2</v>
      </c>
      <c r="H159" s="145">
        <v>30</v>
      </c>
      <c r="I159" s="146">
        <v>60</v>
      </c>
      <c r="J159" s="80">
        <v>35</v>
      </c>
      <c r="K159" s="87">
        <f t="shared" si="6"/>
        <v>1</v>
      </c>
      <c r="L159" s="87">
        <f t="shared" si="7"/>
        <v>1.1000000000000001</v>
      </c>
      <c r="M159" s="46">
        <f t="shared" si="10"/>
        <v>79.5</v>
      </c>
      <c r="N159" s="366"/>
      <c r="O159" s="366"/>
      <c r="P159" s="359"/>
      <c r="Q159" s="366"/>
      <c r="R159" s="359"/>
      <c r="S159" s="359"/>
      <c r="T159" s="359"/>
      <c r="U159" s="359"/>
      <c r="V159" s="359"/>
      <c r="W159" s="359"/>
      <c r="X159" s="359"/>
      <c r="Y159" s="359"/>
      <c r="Z159" s="359"/>
      <c r="AA159" s="359"/>
      <c r="AB159" s="335"/>
      <c r="AC159" s="382"/>
      <c r="AD159" s="83"/>
    </row>
    <row r="160" spans="1:30" s="273" customFormat="1" ht="18" customHeight="1">
      <c r="A160" s="121"/>
      <c r="B160" s="88"/>
      <c r="C160" s="89"/>
      <c r="D160" s="42">
        <v>21100094001</v>
      </c>
      <c r="E160" s="43" t="s">
        <v>228</v>
      </c>
      <c r="F160" s="44" t="s">
        <v>183</v>
      </c>
      <c r="G160" s="65">
        <v>2</v>
      </c>
      <c r="H160" s="145">
        <v>15</v>
      </c>
      <c r="I160" s="146">
        <v>60</v>
      </c>
      <c r="J160" s="80">
        <v>38</v>
      </c>
      <c r="K160" s="87">
        <f t="shared" si="6"/>
        <v>1.2</v>
      </c>
      <c r="L160" s="87">
        <f t="shared" si="7"/>
        <v>1.2</v>
      </c>
      <c r="M160" s="46">
        <f t="shared" si="10"/>
        <v>72</v>
      </c>
      <c r="N160" s="366"/>
      <c r="O160" s="366"/>
      <c r="P160" s="359"/>
      <c r="Q160" s="366"/>
      <c r="R160" s="359"/>
      <c r="S160" s="359"/>
      <c r="T160" s="359"/>
      <c r="U160" s="359"/>
      <c r="V160" s="359"/>
      <c r="W160" s="359"/>
      <c r="X160" s="359"/>
      <c r="Y160" s="359"/>
      <c r="Z160" s="359"/>
      <c r="AA160" s="359"/>
      <c r="AB160" s="335"/>
      <c r="AC160" s="382"/>
      <c r="AD160" s="83"/>
    </row>
    <row r="161" spans="1:30" s="273" customFormat="1" ht="18" customHeight="1">
      <c r="A161" s="121"/>
      <c r="B161" s="88"/>
      <c r="C161" s="89"/>
      <c r="D161" s="42">
        <v>21100094004</v>
      </c>
      <c r="E161" s="43" t="s">
        <v>228</v>
      </c>
      <c r="F161" s="44" t="s">
        <v>206</v>
      </c>
      <c r="G161" s="65">
        <v>2</v>
      </c>
      <c r="H161" s="145">
        <v>15</v>
      </c>
      <c r="I161" s="146">
        <v>60</v>
      </c>
      <c r="J161" s="80">
        <v>40</v>
      </c>
      <c r="K161" s="87">
        <f t="shared" si="6"/>
        <v>1.2</v>
      </c>
      <c r="L161" s="87">
        <f t="shared" si="7"/>
        <v>1.2</v>
      </c>
      <c r="M161" s="46">
        <f t="shared" si="10"/>
        <v>72</v>
      </c>
      <c r="N161" s="366"/>
      <c r="O161" s="366"/>
      <c r="P161" s="359"/>
      <c r="Q161" s="366"/>
      <c r="R161" s="359"/>
      <c r="S161" s="359"/>
      <c r="T161" s="359"/>
      <c r="U161" s="359"/>
      <c r="V161" s="359"/>
      <c r="W161" s="359"/>
      <c r="X161" s="359"/>
      <c r="Y161" s="359"/>
      <c r="Z161" s="359"/>
      <c r="AA161" s="359"/>
      <c r="AB161" s="335"/>
      <c r="AC161" s="382"/>
      <c r="AD161" s="83"/>
    </row>
    <row r="162" spans="1:30" s="273" customFormat="1" ht="18" customHeight="1">
      <c r="A162" s="121"/>
      <c r="B162" s="88"/>
      <c r="C162" s="89"/>
      <c r="D162" s="42">
        <v>21100124402</v>
      </c>
      <c r="E162" s="43" t="s">
        <v>250</v>
      </c>
      <c r="F162" s="44" t="s">
        <v>146</v>
      </c>
      <c r="G162" s="65">
        <v>2</v>
      </c>
      <c r="H162" s="145">
        <v>15</v>
      </c>
      <c r="I162" s="146">
        <v>30</v>
      </c>
      <c r="J162" s="80">
        <v>57</v>
      </c>
      <c r="K162" s="87">
        <f t="shared" si="6"/>
        <v>1.2</v>
      </c>
      <c r="L162" s="87">
        <f t="shared" si="7"/>
        <v>1.2</v>
      </c>
      <c r="M162" s="46">
        <f t="shared" si="9"/>
        <v>45</v>
      </c>
      <c r="N162" s="366"/>
      <c r="O162" s="366"/>
      <c r="P162" s="359"/>
      <c r="Q162" s="366"/>
      <c r="R162" s="359"/>
      <c r="S162" s="359"/>
      <c r="T162" s="359"/>
      <c r="U162" s="359"/>
      <c r="V162" s="359"/>
      <c r="W162" s="359"/>
      <c r="X162" s="359"/>
      <c r="Y162" s="359"/>
      <c r="Z162" s="359"/>
      <c r="AA162" s="359"/>
      <c r="AB162" s="335"/>
      <c r="AC162" s="382"/>
      <c r="AD162" s="83"/>
    </row>
    <row r="163" spans="1:30" s="206" customFormat="1" ht="18" customHeight="1">
      <c r="A163" s="121"/>
      <c r="B163" s="88"/>
      <c r="C163" s="89"/>
      <c r="D163" s="42">
        <v>21100124402</v>
      </c>
      <c r="E163" s="43" t="s">
        <v>250</v>
      </c>
      <c r="F163" s="44" t="s">
        <v>232</v>
      </c>
      <c r="G163" s="65">
        <v>2</v>
      </c>
      <c r="H163" s="145">
        <v>15</v>
      </c>
      <c r="I163" s="146">
        <v>30</v>
      </c>
      <c r="J163" s="80">
        <v>55</v>
      </c>
      <c r="K163" s="87">
        <f t="shared" si="6"/>
        <v>1.2</v>
      </c>
      <c r="L163" s="87">
        <f t="shared" si="7"/>
        <v>1.2</v>
      </c>
      <c r="M163" s="46">
        <f>ROUND(IF(OR(LEFT(E163,2)="ĐA",LEFT(E163,2)="DA",LEFT(E163,5)="Đồ án",LEFT(E163,5)="Đồán "),J163*0.5,(IF(H163&gt;0,H163*K163,"0")+IF(I163&gt;0,(I163*0.75)*L163,"0"))),1)</f>
        <v>45</v>
      </c>
      <c r="N163" s="366"/>
      <c r="O163" s="366"/>
      <c r="P163" s="359"/>
      <c r="Q163" s="366"/>
      <c r="R163" s="359"/>
      <c r="S163" s="359"/>
      <c r="T163" s="359"/>
      <c r="U163" s="359"/>
      <c r="V163" s="359"/>
      <c r="W163" s="359"/>
      <c r="X163" s="359"/>
      <c r="Y163" s="359"/>
      <c r="Z163" s="359"/>
      <c r="AA163" s="359"/>
      <c r="AB163" s="335"/>
      <c r="AC163" s="382"/>
      <c r="AD163" s="83"/>
    </row>
    <row r="164" spans="1:30" ht="18" hidden="1" customHeight="1">
      <c r="A164" s="121"/>
      <c r="B164" s="88"/>
      <c r="C164" s="89"/>
      <c r="D164" s="42"/>
      <c r="E164" s="43"/>
      <c r="F164" s="44"/>
      <c r="G164" s="65"/>
      <c r="H164" s="142"/>
      <c r="I164" s="142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66"/>
      <c r="O164" s="366"/>
      <c r="P164" s="359"/>
      <c r="Q164" s="366"/>
      <c r="R164" s="359"/>
      <c r="S164" s="359"/>
      <c r="T164" s="359"/>
      <c r="U164" s="359"/>
      <c r="V164" s="359"/>
      <c r="W164" s="359"/>
      <c r="X164" s="359"/>
      <c r="Y164" s="359"/>
      <c r="Z164" s="359"/>
      <c r="AA164" s="359"/>
      <c r="AB164" s="335"/>
      <c r="AC164" s="382"/>
      <c r="AD164" s="83"/>
    </row>
    <row r="165" spans="1:30" ht="18" hidden="1" customHeight="1">
      <c r="A165" s="121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66"/>
      <c r="O165" s="366"/>
      <c r="P165" s="359"/>
      <c r="Q165" s="366"/>
      <c r="R165" s="359"/>
      <c r="S165" s="359"/>
      <c r="T165" s="359"/>
      <c r="U165" s="359"/>
      <c r="V165" s="359"/>
      <c r="W165" s="359"/>
      <c r="X165" s="359"/>
      <c r="Y165" s="359"/>
      <c r="Z165" s="359"/>
      <c r="AA165" s="359"/>
      <c r="AB165" s="335"/>
      <c r="AC165" s="382"/>
      <c r="AD165" s="83"/>
    </row>
    <row r="166" spans="1:30" ht="18" hidden="1" customHeight="1">
      <c r="A166" s="121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66"/>
      <c r="O166" s="366"/>
      <c r="P166" s="359"/>
      <c r="Q166" s="366"/>
      <c r="R166" s="359"/>
      <c r="S166" s="359"/>
      <c r="T166" s="359"/>
      <c r="U166" s="359"/>
      <c r="V166" s="359"/>
      <c r="W166" s="359"/>
      <c r="X166" s="359"/>
      <c r="Y166" s="359"/>
      <c r="Z166" s="359"/>
      <c r="AA166" s="359"/>
      <c r="AB166" s="335"/>
      <c r="AC166" s="382"/>
      <c r="AD166" s="83"/>
    </row>
    <row r="167" spans="1:30" ht="18" hidden="1" customHeight="1">
      <c r="A167" s="121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66"/>
      <c r="O167" s="366"/>
      <c r="P167" s="359"/>
      <c r="Q167" s="366"/>
      <c r="R167" s="359"/>
      <c r="S167" s="359"/>
      <c r="T167" s="359"/>
      <c r="U167" s="359"/>
      <c r="V167" s="359"/>
      <c r="W167" s="359"/>
      <c r="X167" s="359"/>
      <c r="Y167" s="359"/>
      <c r="Z167" s="359"/>
      <c r="AA167" s="359"/>
      <c r="AB167" s="335"/>
      <c r="AC167" s="382"/>
      <c r="AD167" s="83"/>
    </row>
    <row r="168" spans="1:30" ht="18" hidden="1" customHeight="1">
      <c r="A168" s="121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66"/>
      <c r="O168" s="366"/>
      <c r="P168" s="359"/>
      <c r="Q168" s="366"/>
      <c r="R168" s="359"/>
      <c r="S168" s="359"/>
      <c r="T168" s="359"/>
      <c r="U168" s="359"/>
      <c r="V168" s="359"/>
      <c r="W168" s="359"/>
      <c r="X168" s="359"/>
      <c r="Y168" s="359"/>
      <c r="Z168" s="359"/>
      <c r="AA168" s="359"/>
      <c r="AB168" s="335"/>
      <c r="AC168" s="382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66"/>
      <c r="O169" s="366"/>
      <c r="P169" s="337"/>
      <c r="Q169" s="366"/>
      <c r="R169" s="337"/>
      <c r="S169" s="337"/>
      <c r="T169" s="337"/>
      <c r="U169" s="337"/>
      <c r="V169" s="337"/>
      <c r="W169" s="337"/>
      <c r="X169" s="337"/>
      <c r="Y169" s="337"/>
      <c r="Z169" s="337"/>
      <c r="AA169" s="337"/>
      <c r="AB169" s="335"/>
      <c r="AC169" s="381"/>
      <c r="AD169" s="83"/>
    </row>
    <row r="170" spans="1:30" ht="18" hidden="1" customHeight="1">
      <c r="A170" s="90"/>
      <c r="B170" s="88"/>
      <c r="C170" s="89"/>
      <c r="D170" s="42"/>
      <c r="E170" s="43"/>
      <c r="F170" s="44"/>
      <c r="G170" s="65"/>
      <c r="H170" s="145"/>
      <c r="I170" s="146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66"/>
      <c r="O170" s="366"/>
      <c r="P170" s="337"/>
      <c r="Q170" s="366"/>
      <c r="R170" s="337"/>
      <c r="S170" s="337"/>
      <c r="T170" s="337"/>
      <c r="U170" s="337"/>
      <c r="V170" s="337"/>
      <c r="W170" s="337"/>
      <c r="X170" s="337"/>
      <c r="Y170" s="337"/>
      <c r="Z170" s="337"/>
      <c r="AA170" s="337"/>
      <c r="AB170" s="335"/>
      <c r="AC170" s="381"/>
      <c r="AD170" s="83"/>
    </row>
    <row r="171" spans="1:30" ht="18" hidden="1" customHeight="1">
      <c r="A171" s="90"/>
      <c r="B171" s="88"/>
      <c r="C171" s="89"/>
      <c r="D171" s="42"/>
      <c r="E171" s="43"/>
      <c r="F171" s="44"/>
      <c r="G171" s="65"/>
      <c r="H171" s="145"/>
      <c r="I171" s="146"/>
      <c r="J171" s="80"/>
      <c r="K171" s="87">
        <f t="shared" si="6"/>
        <v>0</v>
      </c>
      <c r="L171" s="87">
        <f t="shared" si="7"/>
        <v>0</v>
      </c>
      <c r="M171" s="46">
        <f t="shared" si="8"/>
        <v>0</v>
      </c>
      <c r="N171" s="366"/>
      <c r="O171" s="366"/>
      <c r="P171" s="337"/>
      <c r="Q171" s="366"/>
      <c r="R171" s="337"/>
      <c r="S171" s="337"/>
      <c r="T171" s="337"/>
      <c r="U171" s="337"/>
      <c r="V171" s="337"/>
      <c r="W171" s="337"/>
      <c r="X171" s="337"/>
      <c r="Y171" s="337"/>
      <c r="Z171" s="337"/>
      <c r="AA171" s="337"/>
      <c r="AB171" s="335"/>
      <c r="AC171" s="381"/>
      <c r="AD171" s="83"/>
    </row>
    <row r="172" spans="1:30" ht="18" hidden="1" customHeight="1">
      <c r="A172" s="90"/>
      <c r="B172" s="88"/>
      <c r="C172" s="89"/>
      <c r="D172" s="42"/>
      <c r="E172" s="43"/>
      <c r="F172" s="44"/>
      <c r="G172" s="65"/>
      <c r="H172" s="145"/>
      <c r="I172" s="146"/>
      <c r="J172" s="80"/>
      <c r="K172" s="87">
        <f t="shared" si="6"/>
        <v>0</v>
      </c>
      <c r="L172" s="87">
        <f t="shared" si="7"/>
        <v>0</v>
      </c>
      <c r="M172" s="46">
        <f t="shared" si="8"/>
        <v>0</v>
      </c>
      <c r="N172" s="366"/>
      <c r="O172" s="366"/>
      <c r="P172" s="337"/>
      <c r="Q172" s="366"/>
      <c r="R172" s="337"/>
      <c r="S172" s="337"/>
      <c r="T172" s="337"/>
      <c r="U172" s="337"/>
      <c r="V172" s="337"/>
      <c r="W172" s="337"/>
      <c r="X172" s="337"/>
      <c r="Y172" s="337"/>
      <c r="Z172" s="337"/>
      <c r="AA172" s="337"/>
      <c r="AB172" s="335"/>
      <c r="AC172" s="381"/>
      <c r="AD172" s="83"/>
    </row>
    <row r="173" spans="1:30" ht="18" hidden="1" customHeight="1">
      <c r="A173" s="90"/>
      <c r="B173" s="88"/>
      <c r="C173" s="89"/>
      <c r="D173" s="42"/>
      <c r="E173" s="43"/>
      <c r="F173" s="44"/>
      <c r="G173" s="65"/>
      <c r="H173" s="145"/>
      <c r="I173" s="146"/>
      <c r="J173" s="80"/>
      <c r="K173" s="87">
        <f t="shared" si="6"/>
        <v>0</v>
      </c>
      <c r="L173" s="87">
        <f t="shared" si="7"/>
        <v>0</v>
      </c>
      <c r="M173" s="46">
        <f t="shared" si="8"/>
        <v>0</v>
      </c>
      <c r="N173" s="366"/>
      <c r="O173" s="366"/>
      <c r="P173" s="337"/>
      <c r="Q173" s="366"/>
      <c r="R173" s="337"/>
      <c r="S173" s="337"/>
      <c r="T173" s="337"/>
      <c r="U173" s="337"/>
      <c r="V173" s="337"/>
      <c r="W173" s="337"/>
      <c r="X173" s="337"/>
      <c r="Y173" s="337"/>
      <c r="Z173" s="337"/>
      <c r="AA173" s="337"/>
      <c r="AB173" s="335"/>
      <c r="AC173" s="381"/>
      <c r="AD173" s="83"/>
    </row>
    <row r="174" spans="1:30" ht="18" hidden="1" customHeight="1">
      <c r="A174" s="90"/>
      <c r="B174" s="88"/>
      <c r="C174" s="89"/>
      <c r="D174" s="42"/>
      <c r="E174" s="43"/>
      <c r="F174" s="44"/>
      <c r="G174" s="65"/>
      <c r="H174" s="145"/>
      <c r="I174" s="146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66"/>
      <c r="O174" s="366"/>
      <c r="P174" s="337"/>
      <c r="Q174" s="366"/>
      <c r="R174" s="337"/>
      <c r="S174" s="337"/>
      <c r="T174" s="337"/>
      <c r="U174" s="337"/>
      <c r="V174" s="337"/>
      <c r="W174" s="337"/>
      <c r="X174" s="337"/>
      <c r="Y174" s="337"/>
      <c r="Z174" s="337"/>
      <c r="AA174" s="337"/>
      <c r="AB174" s="335"/>
      <c r="AC174" s="381"/>
      <c r="AD174" s="83"/>
    </row>
    <row r="175" spans="1:30" ht="18" hidden="1" customHeight="1">
      <c r="A175" s="90"/>
      <c r="B175" s="88"/>
      <c r="C175" s="89"/>
      <c r="D175" s="42"/>
      <c r="E175" s="43"/>
      <c r="F175" s="44"/>
      <c r="G175" s="65"/>
      <c r="H175" s="145"/>
      <c r="I175" s="146"/>
      <c r="J175" s="80"/>
      <c r="K175" s="87">
        <f t="shared" si="6"/>
        <v>0</v>
      </c>
      <c r="L175" s="87">
        <f t="shared" si="7"/>
        <v>0</v>
      </c>
      <c r="M175" s="46">
        <f t="shared" si="8"/>
        <v>0</v>
      </c>
      <c r="N175" s="366"/>
      <c r="O175" s="366"/>
      <c r="P175" s="337"/>
      <c r="Q175" s="366"/>
      <c r="R175" s="337"/>
      <c r="S175" s="337"/>
      <c r="T175" s="337"/>
      <c r="U175" s="337"/>
      <c r="V175" s="337"/>
      <c r="W175" s="337"/>
      <c r="X175" s="337"/>
      <c r="Y175" s="337"/>
      <c r="Z175" s="337"/>
      <c r="AA175" s="337"/>
      <c r="AB175" s="335"/>
      <c r="AC175" s="381"/>
      <c r="AD175" s="83"/>
    </row>
    <row r="176" spans="1:30" ht="18" hidden="1" customHeight="1">
      <c r="A176" s="65"/>
      <c r="B176" s="66"/>
      <c r="C176" s="67"/>
      <c r="D176" s="126"/>
      <c r="E176" s="127"/>
      <c r="F176" s="128"/>
      <c r="G176" s="147"/>
      <c r="H176" s="148"/>
      <c r="I176" s="149"/>
      <c r="J176" s="80"/>
      <c r="K176" s="87">
        <f t="shared" si="6"/>
        <v>0</v>
      </c>
      <c r="L176" s="87">
        <f t="shared" si="7"/>
        <v>0</v>
      </c>
      <c r="M176" s="46">
        <f t="shared" si="8"/>
        <v>0</v>
      </c>
      <c r="N176" s="366"/>
      <c r="O176" s="366"/>
      <c r="P176" s="332"/>
      <c r="Q176" s="366"/>
      <c r="R176" s="337"/>
      <c r="S176" s="337"/>
      <c r="T176" s="337"/>
      <c r="U176" s="337"/>
      <c r="V176" s="337"/>
      <c r="W176" s="337"/>
      <c r="X176" s="337"/>
      <c r="Y176" s="337"/>
      <c r="Z176" s="337"/>
      <c r="AA176" s="337"/>
      <c r="AB176" s="324"/>
      <c r="AC176" s="381"/>
      <c r="AD176" s="83"/>
    </row>
    <row r="177" spans="1:30" ht="18" customHeight="1">
      <c r="A177" s="104">
        <v>9</v>
      </c>
      <c r="B177" s="183" t="s">
        <v>268</v>
      </c>
      <c r="C177" s="101" t="s">
        <v>269</v>
      </c>
      <c r="D177" s="126" t="s">
        <v>270</v>
      </c>
      <c r="E177" s="127" t="s">
        <v>271</v>
      </c>
      <c r="F177" s="128" t="s">
        <v>272</v>
      </c>
      <c r="G177" s="186">
        <v>1</v>
      </c>
      <c r="H177" s="148">
        <v>15</v>
      </c>
      <c r="I177" s="149">
        <v>60</v>
      </c>
      <c r="J177" s="80">
        <v>45</v>
      </c>
      <c r="K177" s="87">
        <f t="shared" si="6"/>
        <v>1.2</v>
      </c>
      <c r="L177" s="87">
        <f t="shared" si="7"/>
        <v>1.2</v>
      </c>
      <c r="M177" s="46">
        <f t="shared" si="8"/>
        <v>72</v>
      </c>
      <c r="N177" s="365">
        <v>67.5</v>
      </c>
      <c r="O177" s="365">
        <v>0</v>
      </c>
      <c r="P177" s="349">
        <f>SUM(M177:M195)+N177+O177</f>
        <v>729.1</v>
      </c>
      <c r="Q177" s="365">
        <v>0</v>
      </c>
      <c r="R177" s="349">
        <v>44</v>
      </c>
      <c r="S177" s="355">
        <v>450</v>
      </c>
      <c r="T177" s="351">
        <v>450</v>
      </c>
      <c r="U177" s="355">
        <v>112</v>
      </c>
      <c r="V177" s="353">
        <v>112</v>
      </c>
      <c r="W177" s="355">
        <v>56</v>
      </c>
      <c r="X177" s="351">
        <v>56</v>
      </c>
      <c r="Y177" s="367">
        <f t="shared" ref="Y177" si="11">ROUND((P177-T177),1)</f>
        <v>279.10000000000002</v>
      </c>
      <c r="Z177" s="362">
        <f>IF(OR(SUM(V177:V194)="",SUM(Q177:Q194)=""),0,IF(OR(SUM(U177:U194)=320,SUM(V177:V194)&gt;0),ROUND((SUM(Q177:Q194)-SUM(V177:V194)),1),0))</f>
        <v>-112</v>
      </c>
      <c r="AA177" s="362">
        <f>IF(OR(SUM(X177:X194)="",SUM(R177:R194)=""),0,IF(OR(SUM(W177:W194)=160,SUM(X177:X194)&gt;0),ROUND((SUM(R177:R194)-SUM(X177:X194)),1),0))</f>
        <v>-12</v>
      </c>
      <c r="AB177" s="378"/>
      <c r="AC177" s="363">
        <f>SUM(Y177:AA194)</f>
        <v>155.10000000000002</v>
      </c>
      <c r="AD177" s="83"/>
    </row>
    <row r="178" spans="1:30" ht="18" customHeight="1">
      <c r="A178" s="121"/>
      <c r="B178" s="109"/>
      <c r="C178" s="110"/>
      <c r="D178" s="126" t="s">
        <v>273</v>
      </c>
      <c r="E178" s="127" t="s">
        <v>274</v>
      </c>
      <c r="F178" s="128" t="s">
        <v>146</v>
      </c>
      <c r="G178" s="186">
        <v>1</v>
      </c>
      <c r="H178" s="148">
        <v>15</v>
      </c>
      <c r="I178" s="149">
        <v>60</v>
      </c>
      <c r="J178" s="80">
        <v>58</v>
      </c>
      <c r="K178" s="87">
        <f t="shared" si="6"/>
        <v>1.2</v>
      </c>
      <c r="L178" s="87">
        <f t="shared" si="7"/>
        <v>1.2</v>
      </c>
      <c r="M178" s="46">
        <f t="shared" si="8"/>
        <v>72</v>
      </c>
      <c r="N178" s="366"/>
      <c r="O178" s="366"/>
      <c r="P178" s="337"/>
      <c r="Q178" s="366"/>
      <c r="R178" s="337"/>
      <c r="S178" s="337"/>
      <c r="T178" s="337"/>
      <c r="U178" s="337"/>
      <c r="V178" s="337"/>
      <c r="W178" s="337"/>
      <c r="X178" s="337"/>
      <c r="Y178" s="335"/>
      <c r="Z178" s="335"/>
      <c r="AA178" s="335"/>
      <c r="AB178" s="335"/>
      <c r="AC178" s="335"/>
      <c r="AD178" s="83"/>
    </row>
    <row r="179" spans="1:30" ht="18" customHeight="1">
      <c r="A179" s="121"/>
      <c r="B179" s="109"/>
      <c r="C179" s="110"/>
      <c r="D179" s="126" t="s">
        <v>275</v>
      </c>
      <c r="E179" s="127" t="s">
        <v>274</v>
      </c>
      <c r="F179" s="128" t="s">
        <v>232</v>
      </c>
      <c r="G179" s="186">
        <v>1</v>
      </c>
      <c r="H179" s="148">
        <v>15</v>
      </c>
      <c r="I179" s="149">
        <v>60</v>
      </c>
      <c r="J179" s="80">
        <v>54</v>
      </c>
      <c r="K179" s="87">
        <f t="shared" si="6"/>
        <v>1.2</v>
      </c>
      <c r="L179" s="87">
        <f t="shared" si="7"/>
        <v>1.2</v>
      </c>
      <c r="M179" s="46">
        <f t="shared" si="8"/>
        <v>72</v>
      </c>
      <c r="N179" s="366"/>
      <c r="O179" s="366"/>
      <c r="P179" s="337"/>
      <c r="Q179" s="366"/>
      <c r="R179" s="337"/>
      <c r="S179" s="337"/>
      <c r="T179" s="337"/>
      <c r="U179" s="337"/>
      <c r="V179" s="337"/>
      <c r="W179" s="337"/>
      <c r="X179" s="337"/>
      <c r="Y179" s="335"/>
      <c r="Z179" s="335"/>
      <c r="AA179" s="335"/>
      <c r="AB179" s="335"/>
      <c r="AC179" s="335"/>
      <c r="AD179" s="83"/>
    </row>
    <row r="180" spans="1:30" ht="18" customHeight="1">
      <c r="A180" s="121"/>
      <c r="B180" s="109"/>
      <c r="C180" s="110"/>
      <c r="D180" s="126" t="s">
        <v>276</v>
      </c>
      <c r="E180" s="127" t="s">
        <v>218</v>
      </c>
      <c r="F180" s="128" t="s">
        <v>206</v>
      </c>
      <c r="G180" s="186"/>
      <c r="H180" s="148"/>
      <c r="I180" s="149"/>
      <c r="J180" s="80"/>
      <c r="K180" s="87">
        <f t="shared" si="6"/>
        <v>0</v>
      </c>
      <c r="L180" s="87">
        <f t="shared" si="7"/>
        <v>0</v>
      </c>
      <c r="M180" s="46">
        <f t="shared" si="8"/>
        <v>0</v>
      </c>
      <c r="N180" s="366"/>
      <c r="O180" s="366"/>
      <c r="P180" s="337"/>
      <c r="Q180" s="366"/>
      <c r="R180" s="337"/>
      <c r="S180" s="337"/>
      <c r="T180" s="337"/>
      <c r="U180" s="337"/>
      <c r="V180" s="337"/>
      <c r="W180" s="337"/>
      <c r="X180" s="337"/>
      <c r="Y180" s="335"/>
      <c r="Z180" s="335"/>
      <c r="AA180" s="335"/>
      <c r="AB180" s="335"/>
      <c r="AC180" s="335"/>
      <c r="AD180" s="83"/>
    </row>
    <row r="181" spans="1:30" ht="18" customHeight="1">
      <c r="A181" s="121"/>
      <c r="B181" s="109"/>
      <c r="C181" s="110"/>
      <c r="D181" s="126"/>
      <c r="E181" s="127" t="s">
        <v>351</v>
      </c>
      <c r="F181" s="128" t="s">
        <v>172</v>
      </c>
      <c r="G181" s="186">
        <v>2</v>
      </c>
      <c r="H181" s="148">
        <v>15</v>
      </c>
      <c r="I181" s="149"/>
      <c r="J181" s="80">
        <v>60</v>
      </c>
      <c r="K181" s="87">
        <f t="shared" si="6"/>
        <v>1.2</v>
      </c>
      <c r="L181" s="87">
        <f t="shared" si="7"/>
        <v>0</v>
      </c>
      <c r="M181" s="46">
        <f t="shared" si="8"/>
        <v>18</v>
      </c>
      <c r="N181" s="366"/>
      <c r="O181" s="366"/>
      <c r="P181" s="337"/>
      <c r="Q181" s="366"/>
      <c r="R181" s="337"/>
      <c r="S181" s="337"/>
      <c r="T181" s="337"/>
      <c r="U181" s="337"/>
      <c r="V181" s="337"/>
      <c r="W181" s="337"/>
      <c r="X181" s="337"/>
      <c r="Y181" s="335"/>
      <c r="Z181" s="335"/>
      <c r="AA181" s="335"/>
      <c r="AB181" s="335"/>
      <c r="AC181" s="335"/>
      <c r="AD181" s="83"/>
    </row>
    <row r="182" spans="1:30" s="206" customFormat="1" ht="18" customHeight="1">
      <c r="A182" s="121"/>
      <c r="B182" s="109"/>
      <c r="C182" s="110"/>
      <c r="D182" s="126"/>
      <c r="E182" s="127" t="s">
        <v>358</v>
      </c>
      <c r="F182" s="128" t="s">
        <v>172</v>
      </c>
      <c r="G182" s="186">
        <v>2</v>
      </c>
      <c r="H182" s="148"/>
      <c r="I182" s="149">
        <v>60</v>
      </c>
      <c r="J182" s="80">
        <v>30</v>
      </c>
      <c r="K182" s="87">
        <f t="shared" si="6"/>
        <v>0</v>
      </c>
      <c r="L182" s="87">
        <f t="shared" si="7"/>
        <v>1.1000000000000001</v>
      </c>
      <c r="M182" s="46">
        <f t="shared" si="8"/>
        <v>49.5</v>
      </c>
      <c r="N182" s="366"/>
      <c r="O182" s="366"/>
      <c r="P182" s="359"/>
      <c r="Q182" s="366"/>
      <c r="R182" s="359"/>
      <c r="S182" s="359"/>
      <c r="T182" s="359"/>
      <c r="U182" s="359"/>
      <c r="V182" s="359"/>
      <c r="W182" s="359"/>
      <c r="X182" s="359"/>
      <c r="Y182" s="335"/>
      <c r="Z182" s="335"/>
      <c r="AA182" s="335"/>
      <c r="AB182" s="335"/>
      <c r="AC182" s="335"/>
      <c r="AD182" s="83"/>
    </row>
    <row r="183" spans="1:30" s="206" customFormat="1" ht="18" customHeight="1">
      <c r="A183" s="121"/>
      <c r="B183" s="109"/>
      <c r="C183" s="110"/>
      <c r="D183" s="126"/>
      <c r="E183" s="127" t="s">
        <v>359</v>
      </c>
      <c r="F183" s="128" t="s">
        <v>172</v>
      </c>
      <c r="G183" s="186">
        <v>2</v>
      </c>
      <c r="H183" s="148"/>
      <c r="I183" s="149">
        <v>60</v>
      </c>
      <c r="J183" s="80">
        <v>30</v>
      </c>
      <c r="K183" s="87">
        <f t="shared" si="6"/>
        <v>0</v>
      </c>
      <c r="L183" s="87">
        <f t="shared" si="7"/>
        <v>1.1000000000000001</v>
      </c>
      <c r="M183" s="46">
        <f t="shared" si="8"/>
        <v>49.5</v>
      </c>
      <c r="N183" s="366"/>
      <c r="O183" s="366"/>
      <c r="P183" s="359"/>
      <c r="Q183" s="366"/>
      <c r="R183" s="359"/>
      <c r="S183" s="359"/>
      <c r="T183" s="359"/>
      <c r="U183" s="359"/>
      <c r="V183" s="359"/>
      <c r="W183" s="359"/>
      <c r="X183" s="359"/>
      <c r="Y183" s="335"/>
      <c r="Z183" s="335"/>
      <c r="AA183" s="335"/>
      <c r="AB183" s="335"/>
      <c r="AC183" s="335"/>
      <c r="AD183" s="83"/>
    </row>
    <row r="184" spans="1:30" ht="18" customHeight="1">
      <c r="A184" s="121"/>
      <c r="B184" s="109"/>
      <c r="C184" s="110"/>
      <c r="D184" s="126"/>
      <c r="E184" s="127" t="s">
        <v>353</v>
      </c>
      <c r="F184" s="128" t="s">
        <v>172</v>
      </c>
      <c r="G184" s="186">
        <v>2</v>
      </c>
      <c r="H184" s="148">
        <v>15</v>
      </c>
      <c r="I184" s="149"/>
      <c r="J184" s="80">
        <v>60</v>
      </c>
      <c r="K184" s="87">
        <f t="shared" ref="K184:K186" si="12">IF(OR(LEFT(E184,2)="ĐA",LEFT(E184,2)="DA",LEFT(E184,5)="Đồ án",LEFT(E184,5)="Đồán ",LEFT(E184,9)="Sinh hoạt",LEFT(E184,9)="sinh hoạt",LEFT(E184,6)="Cố vấn",LEFT(E184,6)="cố vấn",LEFT(E184,4)="cvht",LEFT(E184,4)="CVHT",LEFT(E184,4)="shcn",LEFT(E184,4)="SHCN"),0,(IF(AND(H184&gt;0,J184&gt;0),IF(J184&gt;60,1.3,IF(J184&gt;35,1.2,1)),0)))</f>
        <v>1.2</v>
      </c>
      <c r="L184" s="87">
        <f t="shared" ref="L184:L186" si="13">IF(OR(LEFT(E184,2)="ĐA",LEFT(E184,2)="DA",LEFT(E184,5)="Đồ án",LEFT(E184,5)="Đồán "),0,IF(AND(J184&gt;0,I184&gt;0),IF(AND(OR(LEFT(E184,4)="GDQP",LEFT(E184,4)="gdqp",LEFT(E184,19)="Giáo dục quốc phòng"),J184&gt;50),1.3,IF(J184&gt;35,1.2,IF(J184&gt;29,1.1,1))),0))</f>
        <v>0</v>
      </c>
      <c r="M184" s="46">
        <f t="shared" ref="M184:M186" si="14">ROUND(IF(OR(LEFT(E184,2)="ĐA",LEFT(E184,2)="DA",LEFT(E184,5)="Đồ án",LEFT(E184,5)="Đồán "),J184*0.5,(IF(H184&gt;0,H184*K184,"0")+IF(I184&gt;0,(I184*0.75)*L184,"0"))),1)</f>
        <v>18</v>
      </c>
      <c r="N184" s="366"/>
      <c r="O184" s="366"/>
      <c r="P184" s="337"/>
      <c r="Q184" s="366"/>
      <c r="R184" s="337"/>
      <c r="S184" s="337"/>
      <c r="T184" s="337"/>
      <c r="U184" s="337"/>
      <c r="V184" s="337"/>
      <c r="W184" s="337"/>
      <c r="X184" s="337"/>
      <c r="Y184" s="335"/>
      <c r="Z184" s="335"/>
      <c r="AA184" s="335"/>
      <c r="AB184" s="335"/>
      <c r="AC184" s="335"/>
      <c r="AD184" s="83"/>
    </row>
    <row r="185" spans="1:30" s="206" customFormat="1" ht="18" customHeight="1">
      <c r="A185" s="121"/>
      <c r="B185" s="109"/>
      <c r="C185" s="110"/>
      <c r="D185" s="126"/>
      <c r="E185" s="127" t="s">
        <v>356</v>
      </c>
      <c r="F185" s="128" t="s">
        <v>172</v>
      </c>
      <c r="G185" s="186">
        <v>2</v>
      </c>
      <c r="H185" s="148"/>
      <c r="I185" s="149">
        <v>30</v>
      </c>
      <c r="J185" s="80">
        <v>30</v>
      </c>
      <c r="K185" s="87">
        <f t="shared" si="12"/>
        <v>0</v>
      </c>
      <c r="L185" s="87">
        <f t="shared" si="13"/>
        <v>1.1000000000000001</v>
      </c>
      <c r="M185" s="46">
        <f t="shared" si="14"/>
        <v>24.8</v>
      </c>
      <c r="N185" s="366"/>
      <c r="O185" s="366"/>
      <c r="P185" s="359"/>
      <c r="Q185" s="366"/>
      <c r="R185" s="359"/>
      <c r="S185" s="359"/>
      <c r="T185" s="359"/>
      <c r="U185" s="359"/>
      <c r="V185" s="359"/>
      <c r="W185" s="359"/>
      <c r="X185" s="359"/>
      <c r="Y185" s="335"/>
      <c r="Z185" s="335"/>
      <c r="AA185" s="335"/>
      <c r="AB185" s="335"/>
      <c r="AC185" s="335"/>
      <c r="AD185" s="83"/>
    </row>
    <row r="186" spans="1:30" s="206" customFormat="1" ht="18" customHeight="1">
      <c r="A186" s="121"/>
      <c r="B186" s="109"/>
      <c r="C186" s="110"/>
      <c r="D186" s="126"/>
      <c r="E186" s="127" t="s">
        <v>357</v>
      </c>
      <c r="F186" s="128" t="s">
        <v>172</v>
      </c>
      <c r="G186" s="186">
        <v>2</v>
      </c>
      <c r="H186" s="148"/>
      <c r="I186" s="149">
        <v>30</v>
      </c>
      <c r="J186" s="80">
        <v>30</v>
      </c>
      <c r="K186" s="87">
        <f t="shared" si="12"/>
        <v>0</v>
      </c>
      <c r="L186" s="87">
        <f t="shared" si="13"/>
        <v>1.1000000000000001</v>
      </c>
      <c r="M186" s="46">
        <f t="shared" si="14"/>
        <v>24.8</v>
      </c>
      <c r="N186" s="366"/>
      <c r="O186" s="366"/>
      <c r="P186" s="359"/>
      <c r="Q186" s="366"/>
      <c r="R186" s="359"/>
      <c r="S186" s="359"/>
      <c r="T186" s="359"/>
      <c r="U186" s="359"/>
      <c r="V186" s="359"/>
      <c r="W186" s="359"/>
      <c r="X186" s="359"/>
      <c r="Y186" s="335"/>
      <c r="Z186" s="335"/>
      <c r="AA186" s="335"/>
      <c r="AB186" s="335"/>
      <c r="AC186" s="335"/>
      <c r="AD186" s="83"/>
    </row>
    <row r="187" spans="1:30" ht="18" customHeight="1">
      <c r="A187" s="121"/>
      <c r="B187" s="109"/>
      <c r="C187" s="110"/>
      <c r="D187" s="126"/>
      <c r="E187" s="127" t="s">
        <v>370</v>
      </c>
      <c r="F187" s="128" t="s">
        <v>294</v>
      </c>
      <c r="G187" s="186">
        <v>2</v>
      </c>
      <c r="H187" s="148">
        <v>30</v>
      </c>
      <c r="I187" s="149">
        <v>60</v>
      </c>
      <c r="J187" s="80">
        <v>40</v>
      </c>
      <c r="K187" s="87">
        <f t="shared" si="6"/>
        <v>1.2</v>
      </c>
      <c r="L187" s="87">
        <f t="shared" si="7"/>
        <v>1.2</v>
      </c>
      <c r="M187" s="46">
        <f t="shared" si="8"/>
        <v>90</v>
      </c>
      <c r="N187" s="366"/>
      <c r="O187" s="366"/>
      <c r="P187" s="337"/>
      <c r="Q187" s="366"/>
      <c r="R187" s="337"/>
      <c r="S187" s="337"/>
      <c r="T187" s="337"/>
      <c r="U187" s="337"/>
      <c r="V187" s="337"/>
      <c r="W187" s="337"/>
      <c r="X187" s="337"/>
      <c r="Y187" s="335"/>
      <c r="Z187" s="335"/>
      <c r="AA187" s="335"/>
      <c r="AB187" s="335"/>
      <c r="AC187" s="335"/>
      <c r="AD187" s="83"/>
    </row>
    <row r="188" spans="1:30" ht="18" customHeight="1">
      <c r="A188" s="121"/>
      <c r="B188" s="109"/>
      <c r="C188" s="110"/>
      <c r="D188" s="126"/>
      <c r="E188" s="127" t="s">
        <v>370</v>
      </c>
      <c r="F188" s="128" t="s">
        <v>272</v>
      </c>
      <c r="G188" s="186">
        <v>2</v>
      </c>
      <c r="H188" s="148">
        <v>30</v>
      </c>
      <c r="I188" s="149">
        <v>60</v>
      </c>
      <c r="J188" s="80">
        <v>40</v>
      </c>
      <c r="K188" s="87">
        <f t="shared" si="6"/>
        <v>1.2</v>
      </c>
      <c r="L188" s="87">
        <f t="shared" si="7"/>
        <v>1.2</v>
      </c>
      <c r="M188" s="46">
        <f t="shared" si="8"/>
        <v>90</v>
      </c>
      <c r="N188" s="366"/>
      <c r="O188" s="366"/>
      <c r="P188" s="359"/>
      <c r="Q188" s="366"/>
      <c r="R188" s="359"/>
      <c r="S188" s="359"/>
      <c r="T188" s="359"/>
      <c r="U188" s="359"/>
      <c r="V188" s="359"/>
      <c r="W188" s="359"/>
      <c r="X188" s="359"/>
      <c r="Y188" s="335"/>
      <c r="Z188" s="335"/>
      <c r="AA188" s="335"/>
      <c r="AB188" s="335"/>
      <c r="AC188" s="335"/>
      <c r="AD188" s="83"/>
    </row>
    <row r="189" spans="1:30" ht="18" customHeight="1">
      <c r="A189" s="121"/>
      <c r="B189" s="109"/>
      <c r="C189" s="110"/>
      <c r="D189" s="126"/>
      <c r="E189" s="127" t="s">
        <v>274</v>
      </c>
      <c r="F189" s="128" t="s">
        <v>185</v>
      </c>
      <c r="G189" s="186">
        <v>2</v>
      </c>
      <c r="H189" s="148">
        <v>45</v>
      </c>
      <c r="I189" s="149">
        <v>30</v>
      </c>
      <c r="J189" s="80">
        <v>40</v>
      </c>
      <c r="K189" s="87">
        <v>1.2</v>
      </c>
      <c r="L189" s="87">
        <v>1.2</v>
      </c>
      <c r="M189" s="46">
        <v>81</v>
      </c>
      <c r="N189" s="366"/>
      <c r="O189" s="366"/>
      <c r="P189" s="359"/>
      <c r="Q189" s="366"/>
      <c r="R189" s="359"/>
      <c r="S189" s="359"/>
      <c r="T189" s="359"/>
      <c r="U189" s="359"/>
      <c r="V189" s="359"/>
      <c r="W189" s="359"/>
      <c r="X189" s="359"/>
      <c r="Y189" s="335"/>
      <c r="Z189" s="335"/>
      <c r="AA189" s="335"/>
      <c r="AB189" s="335"/>
      <c r="AC189" s="335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/>
      <c r="L190" s="87"/>
      <c r="M190" s="46"/>
      <c r="N190" s="366"/>
      <c r="O190" s="366"/>
      <c r="P190" s="359"/>
      <c r="Q190" s="366"/>
      <c r="R190" s="359"/>
      <c r="S190" s="359"/>
      <c r="T190" s="359"/>
      <c r="U190" s="359"/>
      <c r="V190" s="359"/>
      <c r="W190" s="359"/>
      <c r="X190" s="359"/>
      <c r="Y190" s="335"/>
      <c r="Z190" s="335"/>
      <c r="AA190" s="335"/>
      <c r="AB190" s="335"/>
      <c r="AC190" s="335"/>
      <c r="AD190" s="83"/>
    </row>
    <row r="191" spans="1:30" ht="18" hidden="1" customHeight="1">
      <c r="A191" s="121"/>
      <c r="B191" s="109"/>
      <c r="C191" s="110"/>
      <c r="D191" s="126"/>
      <c r="E191" s="127"/>
      <c r="F191" s="128"/>
      <c r="G191" s="186"/>
      <c r="H191" s="148"/>
      <c r="I191" s="149"/>
      <c r="J191" s="80"/>
      <c r="K191" s="87"/>
      <c r="L191" s="87"/>
      <c r="M191" s="46"/>
      <c r="N191" s="366"/>
      <c r="O191" s="366"/>
      <c r="P191" s="337"/>
      <c r="Q191" s="366"/>
      <c r="R191" s="337"/>
      <c r="S191" s="337"/>
      <c r="T191" s="337"/>
      <c r="U191" s="337"/>
      <c r="V191" s="337"/>
      <c r="W191" s="337"/>
      <c r="X191" s="337"/>
      <c r="Y191" s="335"/>
      <c r="Z191" s="335"/>
      <c r="AA191" s="335"/>
      <c r="AB191" s="335"/>
      <c r="AC191" s="335"/>
      <c r="AD191" s="83"/>
    </row>
    <row r="192" spans="1:30" ht="18" hidden="1" customHeight="1">
      <c r="A192" s="121"/>
      <c r="B192" s="109"/>
      <c r="C192" s="110"/>
      <c r="D192" s="126"/>
      <c r="E192" s="127"/>
      <c r="F192" s="128"/>
      <c r="G192" s="186"/>
      <c r="H192" s="148"/>
      <c r="I192" s="149"/>
      <c r="J192" s="80"/>
      <c r="K192" s="87">
        <f t="shared" si="6"/>
        <v>0</v>
      </c>
      <c r="L192" s="87">
        <f t="shared" si="7"/>
        <v>0</v>
      </c>
      <c r="M192" s="46">
        <f t="shared" si="8"/>
        <v>0</v>
      </c>
      <c r="N192" s="366"/>
      <c r="O192" s="366"/>
      <c r="P192" s="337"/>
      <c r="Q192" s="366"/>
      <c r="R192" s="337"/>
      <c r="S192" s="337"/>
      <c r="T192" s="337"/>
      <c r="U192" s="337"/>
      <c r="V192" s="337"/>
      <c r="W192" s="337"/>
      <c r="X192" s="337"/>
      <c r="Y192" s="335"/>
      <c r="Z192" s="335"/>
      <c r="AA192" s="335"/>
      <c r="AB192" s="335"/>
      <c r="AC192" s="335"/>
      <c r="AD192" s="83"/>
    </row>
    <row r="193" spans="1:30" ht="18" hidden="1" customHeight="1">
      <c r="A193" s="121"/>
      <c r="B193" s="109"/>
      <c r="C193" s="110"/>
      <c r="D193" s="126"/>
      <c r="E193" s="127"/>
      <c r="F193" s="128"/>
      <c r="G193" s="186"/>
      <c r="H193" s="148"/>
      <c r="I193" s="149"/>
      <c r="J193" s="80"/>
      <c r="K193" s="87">
        <f t="shared" si="6"/>
        <v>0</v>
      </c>
      <c r="L193" s="87">
        <f t="shared" si="7"/>
        <v>0</v>
      </c>
      <c r="M193" s="46">
        <f t="shared" si="8"/>
        <v>0</v>
      </c>
      <c r="N193" s="366"/>
      <c r="O193" s="366"/>
      <c r="P193" s="337"/>
      <c r="Q193" s="366"/>
      <c r="R193" s="337"/>
      <c r="S193" s="337"/>
      <c r="T193" s="337"/>
      <c r="U193" s="337"/>
      <c r="V193" s="337"/>
      <c r="W193" s="337"/>
      <c r="X193" s="337"/>
      <c r="Y193" s="335"/>
      <c r="Z193" s="335"/>
      <c r="AA193" s="335"/>
      <c r="AB193" s="335"/>
      <c r="AC193" s="335"/>
      <c r="AD193" s="83"/>
    </row>
    <row r="194" spans="1:30" ht="18" hidden="1" customHeight="1">
      <c r="A194" s="121"/>
      <c r="B194" s="109"/>
      <c r="C194" s="110"/>
      <c r="D194" s="126"/>
      <c r="E194" s="127"/>
      <c r="F194" s="128"/>
      <c r="G194" s="186"/>
      <c r="H194" s="148"/>
      <c r="I194" s="149"/>
      <c r="J194" s="80"/>
      <c r="K194" s="87">
        <f t="shared" si="6"/>
        <v>0</v>
      </c>
      <c r="L194" s="87">
        <f t="shared" si="7"/>
        <v>0</v>
      </c>
      <c r="M194" s="46">
        <f t="shared" si="8"/>
        <v>0</v>
      </c>
      <c r="N194" s="366"/>
      <c r="O194" s="366"/>
      <c r="P194" s="337"/>
      <c r="Q194" s="366"/>
      <c r="R194" s="337"/>
      <c r="S194" s="337"/>
      <c r="T194" s="337"/>
      <c r="U194" s="337"/>
      <c r="V194" s="337"/>
      <c r="W194" s="337"/>
      <c r="X194" s="337"/>
      <c r="Y194" s="335"/>
      <c r="Z194" s="335"/>
      <c r="AA194" s="335"/>
      <c r="AB194" s="335"/>
      <c r="AC194" s="335"/>
      <c r="AD194" s="83"/>
    </row>
    <row r="195" spans="1:30" ht="18" hidden="1" customHeight="1">
      <c r="A195" s="121"/>
      <c r="B195" s="109"/>
      <c r="C195" s="110"/>
      <c r="D195" s="126"/>
      <c r="E195" s="127"/>
      <c r="F195" s="128"/>
      <c r="G195" s="186"/>
      <c r="H195" s="148"/>
      <c r="I195" s="149"/>
      <c r="J195" s="80"/>
      <c r="K195" s="87">
        <f t="shared" si="6"/>
        <v>0</v>
      </c>
      <c r="L195" s="87">
        <f t="shared" si="7"/>
        <v>0</v>
      </c>
      <c r="M195" s="46">
        <f t="shared" si="8"/>
        <v>0</v>
      </c>
      <c r="N195" s="366"/>
      <c r="O195" s="366"/>
      <c r="P195" s="337"/>
      <c r="Q195" s="366"/>
      <c r="R195" s="337"/>
      <c r="S195" s="337"/>
      <c r="T195" s="337"/>
      <c r="U195" s="337"/>
      <c r="V195" s="337"/>
      <c r="W195" s="337"/>
      <c r="X195" s="337"/>
      <c r="Y195" s="335"/>
      <c r="Z195" s="335"/>
      <c r="AA195" s="335"/>
      <c r="AB195" s="335"/>
      <c r="AC195" s="335"/>
      <c r="AD195" s="83"/>
    </row>
    <row r="196" spans="1:30" ht="18" hidden="1" customHeight="1">
      <c r="A196" s="121"/>
      <c r="B196" s="109"/>
      <c r="C196" s="110"/>
      <c r="D196" s="126"/>
      <c r="E196" s="127"/>
      <c r="F196" s="128"/>
      <c r="G196" s="186"/>
      <c r="H196" s="148"/>
      <c r="I196" s="149"/>
      <c r="J196" s="80"/>
      <c r="K196" s="87">
        <f t="shared" si="6"/>
        <v>0</v>
      </c>
      <c r="L196" s="87">
        <f t="shared" si="7"/>
        <v>0</v>
      </c>
      <c r="M196" s="46">
        <f t="shared" si="8"/>
        <v>0</v>
      </c>
      <c r="N196" s="366"/>
      <c r="O196" s="366"/>
      <c r="P196" s="337"/>
      <c r="Q196" s="366"/>
      <c r="R196" s="359"/>
      <c r="S196" s="359"/>
      <c r="T196" s="359"/>
      <c r="U196" s="359"/>
      <c r="V196" s="359"/>
      <c r="W196" s="359"/>
      <c r="X196" s="359"/>
      <c r="Y196" s="335"/>
      <c r="Z196" s="335"/>
      <c r="AA196" s="335"/>
      <c r="AB196" s="335"/>
      <c r="AC196" s="335"/>
      <c r="AD196" s="83"/>
    </row>
    <row r="197" spans="1:30" ht="18" customHeight="1">
      <c r="A197" s="104">
        <v>10</v>
      </c>
      <c r="B197" s="183" t="s">
        <v>292</v>
      </c>
      <c r="C197" s="101" t="s">
        <v>293</v>
      </c>
      <c r="D197" s="126">
        <v>71400180401</v>
      </c>
      <c r="E197" s="127" t="s">
        <v>271</v>
      </c>
      <c r="F197" s="128" t="s">
        <v>294</v>
      </c>
      <c r="G197" s="186">
        <v>1</v>
      </c>
      <c r="H197" s="148">
        <v>15</v>
      </c>
      <c r="I197" s="149">
        <v>60</v>
      </c>
      <c r="J197" s="80">
        <v>47</v>
      </c>
      <c r="K197" s="87">
        <f t="shared" si="6"/>
        <v>1.2</v>
      </c>
      <c r="L197" s="87">
        <f t="shared" si="7"/>
        <v>1.2</v>
      </c>
      <c r="M197" s="46">
        <f t="shared" si="8"/>
        <v>72</v>
      </c>
      <c r="N197" s="365">
        <v>67.5</v>
      </c>
      <c r="O197" s="365">
        <v>0</v>
      </c>
      <c r="P197" s="349">
        <f>SUM(M197:M217)+N197+O197</f>
        <v>957.09999999999991</v>
      </c>
      <c r="Q197" s="365">
        <v>0</v>
      </c>
      <c r="R197" s="349">
        <v>44</v>
      </c>
      <c r="S197" s="355">
        <v>450</v>
      </c>
      <c r="T197" s="351">
        <v>450</v>
      </c>
      <c r="U197" s="355">
        <v>112</v>
      </c>
      <c r="V197" s="353">
        <v>112</v>
      </c>
      <c r="W197" s="355">
        <v>56</v>
      </c>
      <c r="X197" s="351">
        <v>56</v>
      </c>
      <c r="Y197" s="367">
        <f t="shared" ref="Y197" si="15">ROUND((P197-T197),1)</f>
        <v>507.1</v>
      </c>
      <c r="Z197" s="362">
        <f>IF(OR(SUM(V197:V217)="",SUM(Q197:Q217)=""),0,IF(OR(SUM(U197:U217)=320,SUM(V197:V217)&gt;0),ROUND((SUM(Q197:Q217)-SUM(V197:V217)),1),0))</f>
        <v>-112</v>
      </c>
      <c r="AA197" s="362">
        <f>IF(OR(SUM(X197:X217)="",SUM(R197:R217)=""),0,IF(OR(SUM(W197:W217)=160,SUM(X197:X217)&gt;0),ROUND((SUM(R197:R217)-SUM(X197:X217)),1),0))</f>
        <v>-12</v>
      </c>
      <c r="AB197" s="378"/>
      <c r="AC197" s="363">
        <f>SUM(Y197:AA217)</f>
        <v>383.1</v>
      </c>
      <c r="AD197" s="83"/>
    </row>
    <row r="198" spans="1:30" ht="18" customHeight="1">
      <c r="A198" s="121"/>
      <c r="B198" s="109"/>
      <c r="C198" s="110"/>
      <c r="D198" s="126">
        <v>71400174201</v>
      </c>
      <c r="E198" s="127" t="s">
        <v>274</v>
      </c>
      <c r="F198" s="128" t="s">
        <v>249</v>
      </c>
      <c r="G198" s="186">
        <v>1</v>
      </c>
      <c r="H198" s="148">
        <v>18</v>
      </c>
      <c r="I198" s="149">
        <v>54</v>
      </c>
      <c r="J198" s="80">
        <v>70</v>
      </c>
      <c r="K198" s="87">
        <f t="shared" si="6"/>
        <v>1.3</v>
      </c>
      <c r="L198" s="87">
        <f t="shared" si="7"/>
        <v>1.2</v>
      </c>
      <c r="M198" s="46">
        <f t="shared" si="8"/>
        <v>72</v>
      </c>
      <c r="N198" s="366"/>
      <c r="O198" s="366"/>
      <c r="P198" s="337"/>
      <c r="Q198" s="366"/>
      <c r="R198" s="337"/>
      <c r="S198" s="337"/>
      <c r="T198" s="337"/>
      <c r="U198" s="337"/>
      <c r="V198" s="337"/>
      <c r="W198" s="337"/>
      <c r="X198" s="337"/>
      <c r="Y198" s="335"/>
      <c r="Z198" s="335"/>
      <c r="AA198" s="335"/>
      <c r="AB198" s="335"/>
      <c r="AC198" s="335"/>
      <c r="AD198" s="83"/>
    </row>
    <row r="199" spans="1:30" ht="18" customHeight="1">
      <c r="A199" s="121"/>
      <c r="B199" s="109"/>
      <c r="C199" s="110"/>
      <c r="D199" s="126">
        <v>21100180601</v>
      </c>
      <c r="E199" s="127" t="s">
        <v>295</v>
      </c>
      <c r="F199" s="128" t="s">
        <v>172</v>
      </c>
      <c r="G199" s="186">
        <v>1</v>
      </c>
      <c r="H199" s="148">
        <v>15</v>
      </c>
      <c r="I199" s="149"/>
      <c r="J199" s="80">
        <v>67</v>
      </c>
      <c r="K199" s="87">
        <f t="shared" si="6"/>
        <v>1.3</v>
      </c>
      <c r="L199" s="87">
        <f t="shared" si="7"/>
        <v>0</v>
      </c>
      <c r="M199" s="46">
        <f t="shared" si="8"/>
        <v>19.5</v>
      </c>
      <c r="N199" s="366"/>
      <c r="O199" s="366"/>
      <c r="P199" s="337"/>
      <c r="Q199" s="366"/>
      <c r="R199" s="337"/>
      <c r="S199" s="337"/>
      <c r="T199" s="337"/>
      <c r="U199" s="337"/>
      <c r="V199" s="337"/>
      <c r="W199" s="337"/>
      <c r="X199" s="337"/>
      <c r="Y199" s="335"/>
      <c r="Z199" s="335"/>
      <c r="AA199" s="335"/>
      <c r="AB199" s="335"/>
      <c r="AC199" s="335"/>
      <c r="AD199" s="83"/>
    </row>
    <row r="200" spans="1:30" s="225" customFormat="1" ht="18" customHeight="1">
      <c r="A200" s="121"/>
      <c r="B200" s="109"/>
      <c r="C200" s="110"/>
      <c r="D200" s="126">
        <v>21100180601</v>
      </c>
      <c r="E200" s="127" t="s">
        <v>475</v>
      </c>
      <c r="F200" s="128" t="s">
        <v>473</v>
      </c>
      <c r="G200" s="186">
        <v>1</v>
      </c>
      <c r="H200" s="148"/>
      <c r="I200" s="149">
        <v>30</v>
      </c>
      <c r="J200" s="80">
        <v>67</v>
      </c>
      <c r="K200" s="87">
        <f t="shared" si="6"/>
        <v>0</v>
      </c>
      <c r="L200" s="87">
        <f t="shared" si="7"/>
        <v>1.2</v>
      </c>
      <c r="M200" s="46">
        <f t="shared" si="8"/>
        <v>27</v>
      </c>
      <c r="N200" s="366"/>
      <c r="O200" s="366"/>
      <c r="P200" s="359"/>
      <c r="Q200" s="366"/>
      <c r="R200" s="359"/>
      <c r="S200" s="359"/>
      <c r="T200" s="359"/>
      <c r="U200" s="359"/>
      <c r="V200" s="359"/>
      <c r="W200" s="359"/>
      <c r="X200" s="359"/>
      <c r="Y200" s="335"/>
      <c r="Z200" s="335"/>
      <c r="AA200" s="335"/>
      <c r="AB200" s="335"/>
      <c r="AC200" s="335"/>
      <c r="AD200" s="83"/>
    </row>
    <row r="201" spans="1:30" s="225" customFormat="1" ht="18" customHeight="1">
      <c r="A201" s="121"/>
      <c r="B201" s="109"/>
      <c r="C201" s="110"/>
      <c r="D201" s="126">
        <v>21100180601</v>
      </c>
      <c r="E201" s="127" t="s">
        <v>476</v>
      </c>
      <c r="F201" s="128" t="s">
        <v>474</v>
      </c>
      <c r="G201" s="186">
        <v>1</v>
      </c>
      <c r="H201" s="148"/>
      <c r="I201" s="149">
        <v>30</v>
      </c>
      <c r="J201" s="80">
        <v>67</v>
      </c>
      <c r="K201" s="87">
        <f t="shared" si="6"/>
        <v>0</v>
      </c>
      <c r="L201" s="87">
        <f t="shared" si="7"/>
        <v>1.2</v>
      </c>
      <c r="M201" s="46">
        <f t="shared" si="8"/>
        <v>27</v>
      </c>
      <c r="N201" s="366"/>
      <c r="O201" s="366"/>
      <c r="P201" s="359"/>
      <c r="Q201" s="366"/>
      <c r="R201" s="359"/>
      <c r="S201" s="359"/>
      <c r="T201" s="359"/>
      <c r="U201" s="359"/>
      <c r="V201" s="359"/>
      <c r="W201" s="359"/>
      <c r="X201" s="359"/>
      <c r="Y201" s="335"/>
      <c r="Z201" s="335"/>
      <c r="AA201" s="335"/>
      <c r="AB201" s="335"/>
      <c r="AC201" s="335"/>
      <c r="AD201" s="83"/>
    </row>
    <row r="202" spans="1:30" ht="18" customHeight="1">
      <c r="A202" s="121"/>
      <c r="B202" s="109"/>
      <c r="C202" s="110"/>
      <c r="D202" s="126">
        <v>21100180701</v>
      </c>
      <c r="E202" s="127" t="s">
        <v>296</v>
      </c>
      <c r="F202" s="128" t="s">
        <v>172</v>
      </c>
      <c r="G202" s="186">
        <v>1</v>
      </c>
      <c r="H202" s="148">
        <v>15</v>
      </c>
      <c r="I202" s="149"/>
      <c r="J202" s="80">
        <v>67</v>
      </c>
      <c r="K202" s="87">
        <f t="shared" si="6"/>
        <v>1.3</v>
      </c>
      <c r="L202" s="87">
        <f t="shared" si="7"/>
        <v>0</v>
      </c>
      <c r="M202" s="46">
        <f t="shared" si="8"/>
        <v>19.5</v>
      </c>
      <c r="N202" s="366"/>
      <c r="O202" s="366"/>
      <c r="P202" s="337"/>
      <c r="Q202" s="366"/>
      <c r="R202" s="337"/>
      <c r="S202" s="337"/>
      <c r="T202" s="337"/>
      <c r="U202" s="337"/>
      <c r="V202" s="337"/>
      <c r="W202" s="337"/>
      <c r="X202" s="337"/>
      <c r="Y202" s="335"/>
      <c r="Z202" s="335"/>
      <c r="AA202" s="335"/>
      <c r="AB202" s="335"/>
      <c r="AC202" s="335"/>
      <c r="AD202" s="83"/>
    </row>
    <row r="203" spans="1:30" s="225" customFormat="1" ht="18" customHeight="1">
      <c r="A203" s="121"/>
      <c r="B203" s="109"/>
      <c r="C203" s="110"/>
      <c r="D203" s="126">
        <v>21100180701</v>
      </c>
      <c r="E203" s="127" t="s">
        <v>477</v>
      </c>
      <c r="F203" s="128" t="s">
        <v>473</v>
      </c>
      <c r="G203" s="186">
        <v>1</v>
      </c>
      <c r="H203" s="148"/>
      <c r="I203" s="149">
        <v>30</v>
      </c>
      <c r="J203" s="80">
        <v>67</v>
      </c>
      <c r="K203" s="87">
        <f t="shared" si="6"/>
        <v>0</v>
      </c>
      <c r="L203" s="87">
        <f t="shared" si="7"/>
        <v>1.2</v>
      </c>
      <c r="M203" s="46">
        <f t="shared" si="8"/>
        <v>27</v>
      </c>
      <c r="N203" s="366"/>
      <c r="O203" s="366"/>
      <c r="P203" s="359"/>
      <c r="Q203" s="366"/>
      <c r="R203" s="359"/>
      <c r="S203" s="359"/>
      <c r="T203" s="359"/>
      <c r="U203" s="359"/>
      <c r="V203" s="359"/>
      <c r="W203" s="359"/>
      <c r="X203" s="359"/>
      <c r="Y203" s="335"/>
      <c r="Z203" s="335"/>
      <c r="AA203" s="335"/>
      <c r="AB203" s="335"/>
      <c r="AC203" s="335"/>
      <c r="AD203" s="83"/>
    </row>
    <row r="204" spans="1:30" s="225" customFormat="1" ht="18" customHeight="1">
      <c r="A204" s="121"/>
      <c r="B204" s="109"/>
      <c r="C204" s="110"/>
      <c r="D204" s="126">
        <v>21100180701</v>
      </c>
      <c r="E204" s="127" t="s">
        <v>478</v>
      </c>
      <c r="F204" s="128" t="s">
        <v>474</v>
      </c>
      <c r="G204" s="186">
        <v>1</v>
      </c>
      <c r="H204" s="148"/>
      <c r="I204" s="149">
        <v>30</v>
      </c>
      <c r="J204" s="80">
        <v>67</v>
      </c>
      <c r="K204" s="87">
        <f t="shared" si="6"/>
        <v>0</v>
      </c>
      <c r="L204" s="87">
        <f t="shared" si="7"/>
        <v>1.2</v>
      </c>
      <c r="M204" s="46">
        <f t="shared" si="8"/>
        <v>27</v>
      </c>
      <c r="N204" s="366"/>
      <c r="O204" s="366"/>
      <c r="P204" s="359"/>
      <c r="Q204" s="366"/>
      <c r="R204" s="359"/>
      <c r="S204" s="359"/>
      <c r="T204" s="359"/>
      <c r="U204" s="359"/>
      <c r="V204" s="359"/>
      <c r="W204" s="359"/>
      <c r="X204" s="359"/>
      <c r="Y204" s="335"/>
      <c r="Z204" s="335"/>
      <c r="AA204" s="335"/>
      <c r="AB204" s="335"/>
      <c r="AC204" s="335"/>
      <c r="AD204" s="83"/>
    </row>
    <row r="205" spans="1:30" ht="18" customHeight="1">
      <c r="A205" s="121"/>
      <c r="B205" s="109"/>
      <c r="C205" s="110"/>
      <c r="D205" s="126">
        <v>71400119908</v>
      </c>
      <c r="E205" s="127" t="s">
        <v>161</v>
      </c>
      <c r="F205" s="128" t="s">
        <v>297</v>
      </c>
      <c r="G205" s="186">
        <v>1</v>
      </c>
      <c r="H205" s="148">
        <v>30</v>
      </c>
      <c r="I205" s="149">
        <v>60</v>
      </c>
      <c r="J205" s="80">
        <v>52</v>
      </c>
      <c r="K205" s="87">
        <f t="shared" si="6"/>
        <v>1.2</v>
      </c>
      <c r="L205" s="87">
        <f t="shared" si="7"/>
        <v>1.2</v>
      </c>
      <c r="M205" s="46">
        <f t="shared" si="8"/>
        <v>90</v>
      </c>
      <c r="N205" s="366"/>
      <c r="O205" s="366"/>
      <c r="P205" s="337"/>
      <c r="Q205" s="366"/>
      <c r="R205" s="337"/>
      <c r="S205" s="337"/>
      <c r="T205" s="337"/>
      <c r="U205" s="337"/>
      <c r="V205" s="337"/>
      <c r="W205" s="337"/>
      <c r="X205" s="337"/>
      <c r="Y205" s="335"/>
      <c r="Z205" s="335"/>
      <c r="AA205" s="335"/>
      <c r="AB205" s="335"/>
      <c r="AC205" s="335"/>
      <c r="AD205" s="83"/>
    </row>
    <row r="206" spans="1:30" ht="18" customHeight="1">
      <c r="A206" s="121"/>
      <c r="B206" s="109"/>
      <c r="C206" s="110"/>
      <c r="D206" s="126">
        <v>71400119911</v>
      </c>
      <c r="E206" s="127" t="s">
        <v>298</v>
      </c>
      <c r="F206" s="128" t="s">
        <v>299</v>
      </c>
      <c r="G206" s="186">
        <v>1</v>
      </c>
      <c r="H206" s="148">
        <v>30</v>
      </c>
      <c r="I206" s="149">
        <v>60</v>
      </c>
      <c r="J206" s="80">
        <v>49</v>
      </c>
      <c r="K206" s="87">
        <f t="shared" si="6"/>
        <v>1.2</v>
      </c>
      <c r="L206" s="87">
        <f t="shared" si="7"/>
        <v>1.2</v>
      </c>
      <c r="M206" s="46">
        <f t="shared" si="8"/>
        <v>90</v>
      </c>
      <c r="N206" s="366"/>
      <c r="O206" s="366"/>
      <c r="P206" s="337"/>
      <c r="Q206" s="366"/>
      <c r="R206" s="337"/>
      <c r="S206" s="337"/>
      <c r="T206" s="337"/>
      <c r="U206" s="337"/>
      <c r="V206" s="337"/>
      <c r="W206" s="337"/>
      <c r="X206" s="337"/>
      <c r="Y206" s="335"/>
      <c r="Z206" s="335"/>
      <c r="AA206" s="335"/>
      <c r="AB206" s="335"/>
      <c r="AC206" s="335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172</v>
      </c>
      <c r="G207" s="186">
        <v>2</v>
      </c>
      <c r="H207" s="148">
        <v>30</v>
      </c>
      <c r="I207" s="149"/>
      <c r="J207" s="80">
        <v>60</v>
      </c>
      <c r="K207" s="87">
        <f t="shared" ref="K207:K270" si="16">IF(OR(LEFT(E207,2)="ĐA",LEFT(E207,2)="DA",LEFT(E207,5)="Đồ án",LEFT(E207,5)="Đồán ",LEFT(E207,9)="Sinh hoạt",LEFT(E207,9)="sinh hoạt",LEFT(E207,6)="Cố vấn",LEFT(E207,6)="cố vấn",LEFT(E207,4)="cvht",LEFT(E207,4)="CVHT",LEFT(E207,4)="shcn",LEFT(E207,4)="SHCN"),0,(IF(AND(H207&gt;0,J207&gt;0),IF(J207&gt;60,1.3,IF(J207&gt;35,1.2,1)),0)))</f>
        <v>1.2</v>
      </c>
      <c r="L207" s="87">
        <f t="shared" ref="L207:L270" si="17">IF(OR(LEFT(E207,2)="ĐA",LEFT(E207,2)="DA",LEFT(E207,5)="Đồ án",LEFT(E207,5)="Đồán "),0,IF(AND(J207&gt;0,I207&gt;0),IF(AND(OR(LEFT(E207,4)="GDQP",LEFT(E207,4)="gdqp",LEFT(E207,19)="Giáo dục quốc phòng"),J207&gt;50),1.3,IF(J207&gt;35,1.2,IF(J207&gt;29,1.1,1))),0))</f>
        <v>0</v>
      </c>
      <c r="M207" s="46">
        <f t="shared" ref="M207:M270" si="18">ROUND(IF(OR(LEFT(E207,2)="ĐA",LEFT(E207,2)="DA",LEFT(E207,5)="Đồ án",LEFT(E207,5)="Đồán "),J207*0.5,(IF(H207&gt;0,H207*K207,"0")+IF(I207&gt;0,(I207*0.75)*L207,"0"))),1)</f>
        <v>36</v>
      </c>
      <c r="N207" s="366"/>
      <c r="O207" s="366"/>
      <c r="P207" s="337"/>
      <c r="Q207" s="366"/>
      <c r="R207" s="337"/>
      <c r="S207" s="337"/>
      <c r="T207" s="337"/>
      <c r="U207" s="337"/>
      <c r="V207" s="337"/>
      <c r="W207" s="337"/>
      <c r="X207" s="337"/>
      <c r="Y207" s="335"/>
      <c r="Z207" s="335"/>
      <c r="AA207" s="335"/>
      <c r="AB207" s="335"/>
      <c r="AC207" s="335"/>
      <c r="AD207" s="83"/>
    </row>
    <row r="208" spans="1:30" s="206" customFormat="1" ht="18" customHeight="1">
      <c r="A208" s="121"/>
      <c r="B208" s="109"/>
      <c r="C208" s="110"/>
      <c r="D208" s="126"/>
      <c r="E208" s="127" t="s">
        <v>362</v>
      </c>
      <c r="F208" s="128" t="s">
        <v>172</v>
      </c>
      <c r="G208" s="186">
        <v>2</v>
      </c>
      <c r="H208" s="148"/>
      <c r="I208" s="149">
        <v>30</v>
      </c>
      <c r="J208" s="80">
        <v>30</v>
      </c>
      <c r="K208" s="87">
        <f t="shared" si="16"/>
        <v>0</v>
      </c>
      <c r="L208" s="87">
        <f t="shared" si="17"/>
        <v>1.1000000000000001</v>
      </c>
      <c r="M208" s="46">
        <f t="shared" si="18"/>
        <v>24.8</v>
      </c>
      <c r="N208" s="366"/>
      <c r="O208" s="366"/>
      <c r="P208" s="359"/>
      <c r="Q208" s="366"/>
      <c r="R208" s="359"/>
      <c r="S208" s="359"/>
      <c r="T208" s="359"/>
      <c r="U208" s="359"/>
      <c r="V208" s="359"/>
      <c r="W208" s="359"/>
      <c r="X208" s="359"/>
      <c r="Y208" s="335"/>
      <c r="Z208" s="335"/>
      <c r="AA208" s="335"/>
      <c r="AB208" s="335"/>
      <c r="AC208" s="335"/>
      <c r="AD208" s="83"/>
    </row>
    <row r="209" spans="1:30" s="206" customFormat="1" ht="18" customHeight="1">
      <c r="A209" s="121"/>
      <c r="B209" s="109"/>
      <c r="C209" s="110"/>
      <c r="D209" s="126"/>
      <c r="E209" s="127" t="s">
        <v>363</v>
      </c>
      <c r="F209" s="128" t="s">
        <v>172</v>
      </c>
      <c r="G209" s="186">
        <v>2</v>
      </c>
      <c r="H209" s="148"/>
      <c r="I209" s="149">
        <v>30</v>
      </c>
      <c r="J209" s="80">
        <v>30</v>
      </c>
      <c r="K209" s="87">
        <f t="shared" si="16"/>
        <v>0</v>
      </c>
      <c r="L209" s="87">
        <f t="shared" si="17"/>
        <v>1.1000000000000001</v>
      </c>
      <c r="M209" s="46">
        <f t="shared" si="18"/>
        <v>24.8</v>
      </c>
      <c r="N209" s="366"/>
      <c r="O209" s="366"/>
      <c r="P209" s="359"/>
      <c r="Q209" s="366"/>
      <c r="R209" s="359"/>
      <c r="S209" s="359"/>
      <c r="T209" s="359"/>
      <c r="U209" s="359"/>
      <c r="V209" s="359"/>
      <c r="W209" s="359"/>
      <c r="X209" s="359"/>
      <c r="Y209" s="335"/>
      <c r="Z209" s="335"/>
      <c r="AA209" s="335"/>
      <c r="AB209" s="335"/>
      <c r="AC209" s="335"/>
      <c r="AD209" s="83"/>
    </row>
    <row r="210" spans="1:30" ht="18" customHeight="1">
      <c r="A210" s="121"/>
      <c r="B210" s="109"/>
      <c r="C210" s="110"/>
      <c r="D210" s="126"/>
      <c r="E210" s="127" t="s">
        <v>355</v>
      </c>
      <c r="F210" s="128" t="s">
        <v>172</v>
      </c>
      <c r="G210" s="186">
        <v>2</v>
      </c>
      <c r="H210" s="148">
        <v>15</v>
      </c>
      <c r="I210" s="149"/>
      <c r="J210" s="80">
        <v>60</v>
      </c>
      <c r="K210" s="87">
        <f t="shared" si="16"/>
        <v>1.2</v>
      </c>
      <c r="L210" s="87">
        <f t="shared" si="17"/>
        <v>0</v>
      </c>
      <c r="M210" s="46">
        <f t="shared" si="18"/>
        <v>18</v>
      </c>
      <c r="N210" s="366"/>
      <c r="O210" s="366"/>
      <c r="P210" s="359"/>
      <c r="Q210" s="366"/>
      <c r="R210" s="359"/>
      <c r="S210" s="359"/>
      <c r="T210" s="359"/>
      <c r="U210" s="359"/>
      <c r="V210" s="359"/>
      <c r="W210" s="359"/>
      <c r="X210" s="359"/>
      <c r="Y210" s="335"/>
      <c r="Z210" s="335"/>
      <c r="AA210" s="335"/>
      <c r="AB210" s="335"/>
      <c r="AC210" s="335"/>
      <c r="AD210" s="83"/>
    </row>
    <row r="211" spans="1:30" ht="18" customHeight="1">
      <c r="A211" s="121"/>
      <c r="B211" s="109"/>
      <c r="C211" s="110"/>
      <c r="D211" s="126"/>
      <c r="E211" s="127" t="s">
        <v>364</v>
      </c>
      <c r="F211" s="128" t="s">
        <v>172</v>
      </c>
      <c r="G211" s="186">
        <v>2</v>
      </c>
      <c r="H211" s="148"/>
      <c r="I211" s="149">
        <v>60</v>
      </c>
      <c r="J211" s="80">
        <v>30</v>
      </c>
      <c r="K211" s="87">
        <f t="shared" si="16"/>
        <v>0</v>
      </c>
      <c r="L211" s="87">
        <f t="shared" si="17"/>
        <v>1.1000000000000001</v>
      </c>
      <c r="M211" s="46">
        <f t="shared" si="18"/>
        <v>49.5</v>
      </c>
      <c r="N211" s="366"/>
      <c r="O211" s="366"/>
      <c r="P211" s="359"/>
      <c r="Q211" s="366"/>
      <c r="R211" s="359"/>
      <c r="S211" s="359"/>
      <c r="T211" s="359"/>
      <c r="U211" s="359"/>
      <c r="V211" s="359"/>
      <c r="W211" s="359"/>
      <c r="X211" s="359"/>
      <c r="Y211" s="335"/>
      <c r="Z211" s="335"/>
      <c r="AA211" s="335"/>
      <c r="AB211" s="335"/>
      <c r="AC211" s="335"/>
      <c r="AD211" s="83"/>
    </row>
    <row r="212" spans="1:30" ht="18" customHeight="1">
      <c r="A212" s="121"/>
      <c r="B212" s="109"/>
      <c r="C212" s="110"/>
      <c r="D212" s="126"/>
      <c r="E212" s="127" t="s">
        <v>365</v>
      </c>
      <c r="F212" s="128" t="s">
        <v>172</v>
      </c>
      <c r="G212" s="186">
        <v>2</v>
      </c>
      <c r="H212" s="148"/>
      <c r="I212" s="149">
        <v>60</v>
      </c>
      <c r="J212" s="80">
        <v>30</v>
      </c>
      <c r="K212" s="87">
        <f t="shared" si="16"/>
        <v>0</v>
      </c>
      <c r="L212" s="87">
        <f t="shared" si="17"/>
        <v>1.1000000000000001</v>
      </c>
      <c r="M212" s="46">
        <f t="shared" si="18"/>
        <v>49.5</v>
      </c>
      <c r="N212" s="366"/>
      <c r="O212" s="366"/>
      <c r="P212" s="359"/>
      <c r="Q212" s="366"/>
      <c r="R212" s="359"/>
      <c r="S212" s="359"/>
      <c r="T212" s="359"/>
      <c r="U212" s="359"/>
      <c r="V212" s="359"/>
      <c r="W212" s="359"/>
      <c r="X212" s="359"/>
      <c r="Y212" s="335"/>
      <c r="Z212" s="335"/>
      <c r="AA212" s="335"/>
      <c r="AB212" s="335"/>
      <c r="AC212" s="335"/>
      <c r="AD212" s="83"/>
    </row>
    <row r="213" spans="1:30" ht="18" customHeight="1">
      <c r="A213" s="121"/>
      <c r="B213" s="109"/>
      <c r="C213" s="110"/>
      <c r="D213" s="126"/>
      <c r="E213" s="127" t="s">
        <v>354</v>
      </c>
      <c r="F213" s="128" t="s">
        <v>294</v>
      </c>
      <c r="G213" s="186">
        <v>2</v>
      </c>
      <c r="H213" s="148">
        <v>30</v>
      </c>
      <c r="I213" s="149">
        <v>30</v>
      </c>
      <c r="J213" s="80">
        <v>40</v>
      </c>
      <c r="K213" s="87">
        <f t="shared" si="16"/>
        <v>1.2</v>
      </c>
      <c r="L213" s="87">
        <f t="shared" si="17"/>
        <v>1.2</v>
      </c>
      <c r="M213" s="46">
        <f t="shared" si="18"/>
        <v>63</v>
      </c>
      <c r="N213" s="366"/>
      <c r="O213" s="366"/>
      <c r="P213" s="359"/>
      <c r="Q213" s="366"/>
      <c r="R213" s="359"/>
      <c r="S213" s="359"/>
      <c r="T213" s="359"/>
      <c r="U213" s="359"/>
      <c r="V213" s="359"/>
      <c r="W213" s="359"/>
      <c r="X213" s="359"/>
      <c r="Y213" s="335"/>
      <c r="Z213" s="335"/>
      <c r="AA213" s="335"/>
      <c r="AB213" s="335"/>
      <c r="AC213" s="335"/>
      <c r="AD213" s="83"/>
    </row>
    <row r="214" spans="1:30" ht="18" customHeight="1">
      <c r="A214" s="121"/>
      <c r="B214" s="109"/>
      <c r="C214" s="110"/>
      <c r="D214" s="126"/>
      <c r="E214" s="127" t="s">
        <v>355</v>
      </c>
      <c r="F214" s="128" t="s">
        <v>294</v>
      </c>
      <c r="G214" s="186">
        <v>2</v>
      </c>
      <c r="H214" s="148">
        <v>15</v>
      </c>
      <c r="I214" s="149">
        <v>30</v>
      </c>
      <c r="J214" s="80">
        <v>40</v>
      </c>
      <c r="K214" s="87">
        <f t="shared" si="16"/>
        <v>1.2</v>
      </c>
      <c r="L214" s="87">
        <f t="shared" si="17"/>
        <v>1.2</v>
      </c>
      <c r="M214" s="46">
        <f t="shared" si="18"/>
        <v>45</v>
      </c>
      <c r="N214" s="366"/>
      <c r="O214" s="366"/>
      <c r="P214" s="359"/>
      <c r="Q214" s="366"/>
      <c r="R214" s="359"/>
      <c r="S214" s="359"/>
      <c r="T214" s="359"/>
      <c r="U214" s="359"/>
      <c r="V214" s="359"/>
      <c r="W214" s="359"/>
      <c r="X214" s="359"/>
      <c r="Y214" s="335"/>
      <c r="Z214" s="335"/>
      <c r="AA214" s="335"/>
      <c r="AB214" s="335"/>
      <c r="AC214" s="335"/>
      <c r="AD214" s="83"/>
    </row>
    <row r="215" spans="1:30" ht="18" customHeight="1">
      <c r="A215" s="121"/>
      <c r="B215" s="109"/>
      <c r="C215" s="110"/>
      <c r="D215" s="126"/>
      <c r="E215" s="127" t="s">
        <v>354</v>
      </c>
      <c r="F215" s="128" t="s">
        <v>272</v>
      </c>
      <c r="G215" s="186">
        <v>2</v>
      </c>
      <c r="H215" s="148">
        <v>30</v>
      </c>
      <c r="I215" s="149">
        <v>30</v>
      </c>
      <c r="J215" s="80">
        <v>40</v>
      </c>
      <c r="K215" s="87">
        <f t="shared" si="16"/>
        <v>1.2</v>
      </c>
      <c r="L215" s="87">
        <f t="shared" si="17"/>
        <v>1.2</v>
      </c>
      <c r="M215" s="46">
        <f t="shared" si="18"/>
        <v>63</v>
      </c>
      <c r="N215" s="366"/>
      <c r="O215" s="366"/>
      <c r="P215" s="337"/>
      <c r="Q215" s="366"/>
      <c r="R215" s="337"/>
      <c r="S215" s="337"/>
      <c r="T215" s="337"/>
      <c r="U215" s="337"/>
      <c r="V215" s="337"/>
      <c r="W215" s="337"/>
      <c r="X215" s="337"/>
      <c r="Y215" s="335"/>
      <c r="Z215" s="335"/>
      <c r="AA215" s="335"/>
      <c r="AB215" s="335"/>
      <c r="AC215" s="335"/>
      <c r="AD215" s="83"/>
    </row>
    <row r="216" spans="1:30" s="225" customFormat="1" ht="18" customHeight="1">
      <c r="A216" s="121"/>
      <c r="B216" s="109"/>
      <c r="C216" s="110"/>
      <c r="D216" s="126"/>
      <c r="E216" s="127" t="s">
        <v>355</v>
      </c>
      <c r="F216" s="128" t="s">
        <v>272</v>
      </c>
      <c r="G216" s="186">
        <v>2</v>
      </c>
      <c r="H216" s="148">
        <v>15</v>
      </c>
      <c r="I216" s="149">
        <v>30</v>
      </c>
      <c r="J216" s="80">
        <v>40</v>
      </c>
      <c r="K216" s="87">
        <f t="shared" si="16"/>
        <v>1.2</v>
      </c>
      <c r="L216" s="87">
        <f t="shared" si="17"/>
        <v>1.2</v>
      </c>
      <c r="M216" s="46">
        <f t="shared" si="18"/>
        <v>45</v>
      </c>
      <c r="N216" s="366"/>
      <c r="O216" s="366"/>
      <c r="P216" s="359"/>
      <c r="Q216" s="366"/>
      <c r="R216" s="359"/>
      <c r="S216" s="359"/>
      <c r="T216" s="359"/>
      <c r="U216" s="359"/>
      <c r="V216" s="359"/>
      <c r="W216" s="359"/>
      <c r="X216" s="359"/>
      <c r="Y216" s="335"/>
      <c r="Z216" s="335"/>
      <c r="AA216" s="335"/>
      <c r="AB216" s="335"/>
      <c r="AC216" s="335"/>
      <c r="AD216" s="83"/>
    </row>
    <row r="217" spans="1:30" ht="18" customHeight="1">
      <c r="A217" s="121"/>
      <c r="B217" s="109"/>
      <c r="C217" s="110"/>
      <c r="D217" s="126"/>
      <c r="E217" s="127" t="s">
        <v>218</v>
      </c>
      <c r="F217" s="128" t="s">
        <v>473</v>
      </c>
      <c r="G217" s="186"/>
      <c r="H217" s="148"/>
      <c r="I217" s="149"/>
      <c r="J217" s="80"/>
      <c r="K217" s="87">
        <f t="shared" si="16"/>
        <v>0</v>
      </c>
      <c r="L217" s="87">
        <f t="shared" si="17"/>
        <v>0</v>
      </c>
      <c r="M217" s="46">
        <f t="shared" si="18"/>
        <v>0</v>
      </c>
      <c r="N217" s="366"/>
      <c r="O217" s="366"/>
      <c r="P217" s="337"/>
      <c r="Q217" s="366"/>
      <c r="R217" s="337"/>
      <c r="S217" s="337"/>
      <c r="T217" s="337"/>
      <c r="U217" s="337"/>
      <c r="V217" s="337"/>
      <c r="W217" s="337"/>
      <c r="X217" s="337"/>
      <c r="Y217" s="335"/>
      <c r="Z217" s="335"/>
      <c r="AA217" s="335"/>
      <c r="AB217" s="335"/>
      <c r="AC217" s="335"/>
      <c r="AD217" s="83"/>
    </row>
    <row r="218" spans="1:30" ht="18" customHeight="1">
      <c r="A218" s="104">
        <v>11</v>
      </c>
      <c r="B218" s="91" t="s">
        <v>94</v>
      </c>
      <c r="C218" s="101" t="s">
        <v>95</v>
      </c>
      <c r="D218" s="42">
        <v>41000092601</v>
      </c>
      <c r="E218" s="43" t="s">
        <v>240</v>
      </c>
      <c r="F218" s="44" t="s">
        <v>159</v>
      </c>
      <c r="G218" s="74">
        <v>1</v>
      </c>
      <c r="H218" s="140">
        <v>15</v>
      </c>
      <c r="I218" s="140">
        <v>30</v>
      </c>
      <c r="J218" s="80">
        <v>31</v>
      </c>
      <c r="K218" s="87">
        <f t="shared" si="16"/>
        <v>1</v>
      </c>
      <c r="L218" s="87">
        <f t="shared" si="17"/>
        <v>1.1000000000000001</v>
      </c>
      <c r="M218" s="46">
        <f t="shared" si="18"/>
        <v>39.799999999999997</v>
      </c>
      <c r="N218" s="365">
        <v>67.5</v>
      </c>
      <c r="O218" s="365">
        <v>0</v>
      </c>
      <c r="P218" s="349">
        <f>SUM(M218:M235)+N218+O218</f>
        <v>807.8</v>
      </c>
      <c r="Q218" s="365">
        <v>0</v>
      </c>
      <c r="R218" s="349">
        <v>44</v>
      </c>
      <c r="S218" s="355">
        <v>450</v>
      </c>
      <c r="T218" s="351">
        <v>450</v>
      </c>
      <c r="U218" s="355">
        <v>112</v>
      </c>
      <c r="V218" s="353">
        <v>112</v>
      </c>
      <c r="W218" s="355">
        <v>56</v>
      </c>
      <c r="X218" s="351">
        <v>56</v>
      </c>
      <c r="Y218" s="367">
        <f>ROUND((P218-T218),1)</f>
        <v>357.8</v>
      </c>
      <c r="Z218" s="362">
        <f>IF(OR(SUM(V218:V234)="",SUM(Q218:Q234)=""),0,IF(OR(SUM(U218:U234)=320,SUM(V218:V234)&gt;0),ROUND((SUM(Q218:Q234)-SUM(V218:V234)),1),0))</f>
        <v>-112</v>
      </c>
      <c r="AA218" s="362">
        <f>IF(OR(SUM(X218:X234)="",SUM(R218:R234)=""),0,IF(OR(SUM(W218:W234)=160,SUM(X218:X234)&gt;0),ROUND((SUM(R218:R234)-SUM(X218:X234)),1),0))</f>
        <v>-12</v>
      </c>
      <c r="AB218" s="378"/>
      <c r="AC218" s="363">
        <f>SUM(Y218:AA234)</f>
        <v>233.8</v>
      </c>
      <c r="AD218" s="83"/>
    </row>
    <row r="219" spans="1:30" ht="18" customHeight="1">
      <c r="A219" s="90"/>
      <c r="B219" s="84"/>
      <c r="C219" s="85"/>
      <c r="D219" s="42">
        <v>71400174102</v>
      </c>
      <c r="E219" s="43" t="s">
        <v>241</v>
      </c>
      <c r="F219" s="44" t="s">
        <v>242</v>
      </c>
      <c r="G219" s="150">
        <v>1</v>
      </c>
      <c r="H219" s="142">
        <v>30</v>
      </c>
      <c r="I219" s="142">
        <v>60</v>
      </c>
      <c r="J219" s="80">
        <v>80</v>
      </c>
      <c r="K219" s="87">
        <f t="shared" si="16"/>
        <v>1.3</v>
      </c>
      <c r="L219" s="87">
        <f t="shared" si="17"/>
        <v>1.2</v>
      </c>
      <c r="M219" s="46">
        <f t="shared" si="18"/>
        <v>93</v>
      </c>
      <c r="N219" s="366"/>
      <c r="O219" s="366"/>
      <c r="P219" s="337"/>
      <c r="Q219" s="366"/>
      <c r="R219" s="337"/>
      <c r="S219" s="337"/>
      <c r="T219" s="337"/>
      <c r="U219" s="337"/>
      <c r="V219" s="337"/>
      <c r="W219" s="337"/>
      <c r="X219" s="337"/>
      <c r="Y219" s="335"/>
      <c r="Z219" s="335"/>
      <c r="AA219" s="335"/>
      <c r="AB219" s="335"/>
      <c r="AC219" s="335"/>
      <c r="AD219" s="83"/>
    </row>
    <row r="220" spans="1:30" ht="18" customHeight="1">
      <c r="A220" s="90"/>
      <c r="B220" s="84"/>
      <c r="C220" s="85"/>
      <c r="D220" s="42">
        <v>71400174101</v>
      </c>
      <c r="E220" s="43" t="s">
        <v>241</v>
      </c>
      <c r="F220" s="44" t="s">
        <v>243</v>
      </c>
      <c r="G220" s="150">
        <v>1</v>
      </c>
      <c r="H220" s="142">
        <v>30</v>
      </c>
      <c r="I220" s="142">
        <v>60</v>
      </c>
      <c r="J220" s="80">
        <v>47</v>
      </c>
      <c r="K220" s="87">
        <f t="shared" si="16"/>
        <v>1.2</v>
      </c>
      <c r="L220" s="87">
        <f t="shared" si="17"/>
        <v>1.2</v>
      </c>
      <c r="M220" s="46">
        <f t="shared" si="18"/>
        <v>90</v>
      </c>
      <c r="N220" s="366"/>
      <c r="O220" s="366"/>
      <c r="P220" s="337"/>
      <c r="Q220" s="366"/>
      <c r="R220" s="337"/>
      <c r="S220" s="337"/>
      <c r="T220" s="337"/>
      <c r="U220" s="337"/>
      <c r="V220" s="337"/>
      <c r="W220" s="337"/>
      <c r="X220" s="337"/>
      <c r="Y220" s="335"/>
      <c r="Z220" s="335"/>
      <c r="AA220" s="335"/>
      <c r="AB220" s="335"/>
      <c r="AC220" s="335"/>
      <c r="AD220" s="83"/>
    </row>
    <row r="221" spans="1:30" ht="18" customHeight="1">
      <c r="A221" s="90"/>
      <c r="B221" s="84"/>
      <c r="C221" s="85"/>
      <c r="D221" s="42">
        <v>71400119912</v>
      </c>
      <c r="E221" s="43" t="s">
        <v>244</v>
      </c>
      <c r="F221" s="44" t="s">
        <v>245</v>
      </c>
      <c r="G221" s="150">
        <v>1</v>
      </c>
      <c r="H221" s="142">
        <v>30</v>
      </c>
      <c r="I221" s="142">
        <v>60</v>
      </c>
      <c r="J221" s="80">
        <v>49</v>
      </c>
      <c r="K221" s="87">
        <f t="shared" si="16"/>
        <v>1.2</v>
      </c>
      <c r="L221" s="87">
        <f t="shared" si="17"/>
        <v>1.2</v>
      </c>
      <c r="M221" s="46">
        <f t="shared" si="18"/>
        <v>90</v>
      </c>
      <c r="N221" s="366"/>
      <c r="O221" s="366"/>
      <c r="P221" s="337"/>
      <c r="Q221" s="366"/>
      <c r="R221" s="337"/>
      <c r="S221" s="337"/>
      <c r="T221" s="337"/>
      <c r="U221" s="337"/>
      <c r="V221" s="337"/>
      <c r="W221" s="337"/>
      <c r="X221" s="337"/>
      <c r="Y221" s="335"/>
      <c r="Z221" s="335"/>
      <c r="AA221" s="335"/>
      <c r="AB221" s="335"/>
      <c r="AC221" s="335"/>
      <c r="AD221" s="83"/>
    </row>
    <row r="222" spans="1:30" ht="18" customHeight="1">
      <c r="A222" s="90"/>
      <c r="B222" s="84"/>
      <c r="C222" s="85"/>
      <c r="D222" s="42" t="s">
        <v>246</v>
      </c>
      <c r="E222" s="43" t="s">
        <v>247</v>
      </c>
      <c r="F222" s="44" t="s">
        <v>248</v>
      </c>
      <c r="G222" s="150">
        <v>1</v>
      </c>
      <c r="H222" s="142">
        <v>45</v>
      </c>
      <c r="I222" s="142">
        <v>30</v>
      </c>
      <c r="J222" s="80">
        <v>13</v>
      </c>
      <c r="K222" s="87">
        <f t="shared" si="16"/>
        <v>1</v>
      </c>
      <c r="L222" s="87">
        <f t="shared" si="17"/>
        <v>1</v>
      </c>
      <c r="M222" s="46">
        <f t="shared" si="18"/>
        <v>67.5</v>
      </c>
      <c r="N222" s="366"/>
      <c r="O222" s="366"/>
      <c r="P222" s="337"/>
      <c r="Q222" s="366"/>
      <c r="R222" s="337"/>
      <c r="S222" s="337"/>
      <c r="T222" s="337"/>
      <c r="U222" s="337"/>
      <c r="V222" s="337"/>
      <c r="W222" s="337"/>
      <c r="X222" s="337"/>
      <c r="Y222" s="335"/>
      <c r="Z222" s="335"/>
      <c r="AA222" s="335"/>
      <c r="AB222" s="335"/>
      <c r="AC222" s="335"/>
      <c r="AD222" s="83"/>
    </row>
    <row r="223" spans="1:30" ht="18" customHeight="1">
      <c r="A223" s="90"/>
      <c r="B223" s="107"/>
      <c r="C223" s="108"/>
      <c r="D223" s="42">
        <v>21100119810</v>
      </c>
      <c r="E223" s="43" t="s">
        <v>161</v>
      </c>
      <c r="F223" s="44" t="s">
        <v>206</v>
      </c>
      <c r="G223" s="150">
        <v>1</v>
      </c>
      <c r="H223" s="142">
        <v>30</v>
      </c>
      <c r="I223" s="142">
        <v>60</v>
      </c>
      <c r="J223" s="80">
        <v>40</v>
      </c>
      <c r="K223" s="87">
        <f t="shared" si="16"/>
        <v>1.2</v>
      </c>
      <c r="L223" s="87">
        <f t="shared" si="17"/>
        <v>1.2</v>
      </c>
      <c r="M223" s="46">
        <f t="shared" si="18"/>
        <v>90</v>
      </c>
      <c r="N223" s="366"/>
      <c r="O223" s="366"/>
      <c r="P223" s="337"/>
      <c r="Q223" s="366"/>
      <c r="R223" s="337"/>
      <c r="S223" s="337"/>
      <c r="T223" s="337"/>
      <c r="U223" s="337"/>
      <c r="V223" s="337"/>
      <c r="W223" s="337"/>
      <c r="X223" s="337"/>
      <c r="Y223" s="335"/>
      <c r="Z223" s="335"/>
      <c r="AA223" s="335"/>
      <c r="AB223" s="335"/>
      <c r="AC223" s="335"/>
      <c r="AD223" s="83"/>
    </row>
    <row r="224" spans="1:30" ht="18" customHeight="1">
      <c r="A224" s="90"/>
      <c r="B224" s="107"/>
      <c r="C224" s="108"/>
      <c r="D224" s="42"/>
      <c r="E224" s="43" t="s">
        <v>218</v>
      </c>
      <c r="F224" s="184" t="s">
        <v>333</v>
      </c>
      <c r="G224" s="150"/>
      <c r="H224" s="142"/>
      <c r="I224" s="142"/>
      <c r="J224" s="80"/>
      <c r="K224" s="87">
        <f t="shared" si="16"/>
        <v>0</v>
      </c>
      <c r="L224" s="87">
        <f t="shared" si="17"/>
        <v>0</v>
      </c>
      <c r="M224" s="46">
        <f t="shared" si="18"/>
        <v>0</v>
      </c>
      <c r="N224" s="366"/>
      <c r="O224" s="366"/>
      <c r="P224" s="337"/>
      <c r="Q224" s="366"/>
      <c r="R224" s="337"/>
      <c r="S224" s="337"/>
      <c r="T224" s="337"/>
      <c r="U224" s="337"/>
      <c r="V224" s="337"/>
      <c r="W224" s="337"/>
      <c r="X224" s="337"/>
      <c r="Y224" s="335"/>
      <c r="Z224" s="335"/>
      <c r="AA224" s="335"/>
      <c r="AB224" s="335"/>
      <c r="AC224" s="335"/>
      <c r="AD224" s="83"/>
    </row>
    <row r="225" spans="1:30" ht="18" customHeight="1">
      <c r="A225" s="121"/>
      <c r="B225" s="107"/>
      <c r="C225" s="108"/>
      <c r="D225" s="42"/>
      <c r="E225" s="43" t="s">
        <v>161</v>
      </c>
      <c r="F225" s="44" t="s">
        <v>378</v>
      </c>
      <c r="G225" s="150">
        <v>2</v>
      </c>
      <c r="H225" s="142">
        <v>30</v>
      </c>
      <c r="I225" s="142">
        <v>60</v>
      </c>
      <c r="J225" s="80">
        <v>40</v>
      </c>
      <c r="K225" s="87">
        <f t="shared" si="16"/>
        <v>1.2</v>
      </c>
      <c r="L225" s="87">
        <f t="shared" si="17"/>
        <v>1.2</v>
      </c>
      <c r="M225" s="46">
        <f t="shared" si="18"/>
        <v>90</v>
      </c>
      <c r="N225" s="366"/>
      <c r="O225" s="366"/>
      <c r="P225" s="359"/>
      <c r="Q225" s="366"/>
      <c r="R225" s="359"/>
      <c r="S225" s="359"/>
      <c r="T225" s="359"/>
      <c r="U225" s="359"/>
      <c r="V225" s="359"/>
      <c r="W225" s="359"/>
      <c r="X225" s="359"/>
      <c r="Y225" s="335"/>
      <c r="Z225" s="335"/>
      <c r="AA225" s="335"/>
      <c r="AB225" s="335"/>
      <c r="AC225" s="335"/>
      <c r="AD225" s="83"/>
    </row>
    <row r="226" spans="1:30" ht="18" customHeight="1">
      <c r="A226" s="121"/>
      <c r="B226" s="107"/>
      <c r="C226" s="108"/>
      <c r="D226" s="42"/>
      <c r="E226" s="43" t="s">
        <v>161</v>
      </c>
      <c r="F226" s="44" t="s">
        <v>380</v>
      </c>
      <c r="G226" s="150">
        <v>2</v>
      </c>
      <c r="H226" s="142">
        <v>30</v>
      </c>
      <c r="I226" s="142">
        <v>60</v>
      </c>
      <c r="J226" s="80">
        <v>40</v>
      </c>
      <c r="K226" s="87">
        <f t="shared" si="16"/>
        <v>1.2</v>
      </c>
      <c r="L226" s="87">
        <f t="shared" si="17"/>
        <v>1.2</v>
      </c>
      <c r="M226" s="46">
        <f t="shared" si="18"/>
        <v>90</v>
      </c>
      <c r="N226" s="366"/>
      <c r="O226" s="366"/>
      <c r="P226" s="359"/>
      <c r="Q226" s="366"/>
      <c r="R226" s="359"/>
      <c r="S226" s="359"/>
      <c r="T226" s="359"/>
      <c r="U226" s="359"/>
      <c r="V226" s="359"/>
      <c r="W226" s="359"/>
      <c r="X226" s="359"/>
      <c r="Y226" s="335"/>
      <c r="Z226" s="335"/>
      <c r="AA226" s="335"/>
      <c r="AB226" s="335"/>
      <c r="AC226" s="335"/>
      <c r="AD226" s="83"/>
    </row>
    <row r="227" spans="1:30" ht="18" customHeight="1">
      <c r="A227" s="90"/>
      <c r="B227" s="107"/>
      <c r="C227" s="108"/>
      <c r="D227" s="42"/>
      <c r="E227" s="43" t="s">
        <v>161</v>
      </c>
      <c r="F227" s="44" t="s">
        <v>462</v>
      </c>
      <c r="G227" s="150">
        <v>2</v>
      </c>
      <c r="H227" s="142">
        <v>30</v>
      </c>
      <c r="I227" s="142">
        <v>60</v>
      </c>
      <c r="J227" s="80">
        <v>40</v>
      </c>
      <c r="K227" s="87">
        <f t="shared" si="16"/>
        <v>1.2</v>
      </c>
      <c r="L227" s="87">
        <f t="shared" si="17"/>
        <v>1.2</v>
      </c>
      <c r="M227" s="46">
        <f t="shared" si="18"/>
        <v>90</v>
      </c>
      <c r="N227" s="366"/>
      <c r="O227" s="366"/>
      <c r="P227" s="337"/>
      <c r="Q227" s="366"/>
      <c r="R227" s="337"/>
      <c r="S227" s="337"/>
      <c r="T227" s="337"/>
      <c r="U227" s="337"/>
      <c r="V227" s="337"/>
      <c r="W227" s="337"/>
      <c r="X227" s="337"/>
      <c r="Y227" s="335"/>
      <c r="Z227" s="335"/>
      <c r="AA227" s="335"/>
      <c r="AB227" s="335"/>
      <c r="AC227" s="335"/>
      <c r="AD227" s="83"/>
    </row>
    <row r="228" spans="1:30" ht="18" hidden="1" customHeight="1">
      <c r="A228" s="121"/>
      <c r="B228" s="107"/>
      <c r="C228" s="108"/>
      <c r="D228" s="42"/>
      <c r="E228" s="43"/>
      <c r="F228" s="44"/>
      <c r="G228" s="150"/>
      <c r="H228" s="142"/>
      <c r="I228" s="142"/>
      <c r="J228" s="80"/>
      <c r="K228" s="87"/>
      <c r="L228" s="87"/>
      <c r="M228" s="46"/>
      <c r="N228" s="366"/>
      <c r="O228" s="366"/>
      <c r="P228" s="359"/>
      <c r="Q228" s="366"/>
      <c r="R228" s="359"/>
      <c r="S228" s="359"/>
      <c r="T228" s="359"/>
      <c r="U228" s="359"/>
      <c r="V228" s="359"/>
      <c r="W228" s="359"/>
      <c r="X228" s="359"/>
      <c r="Y228" s="335"/>
      <c r="Z228" s="335"/>
      <c r="AA228" s="335"/>
      <c r="AB228" s="335"/>
      <c r="AC228" s="335"/>
      <c r="AD228" s="83"/>
    </row>
    <row r="229" spans="1:30" ht="18" hidden="1" customHeight="1">
      <c r="A229" s="121"/>
      <c r="B229" s="107"/>
      <c r="C229" s="108"/>
      <c r="D229" s="42"/>
      <c r="E229" s="43"/>
      <c r="F229" s="44"/>
      <c r="G229" s="150"/>
      <c r="H229" s="142"/>
      <c r="I229" s="142"/>
      <c r="J229" s="80"/>
      <c r="K229" s="87">
        <f t="shared" si="16"/>
        <v>0</v>
      </c>
      <c r="L229" s="87">
        <f t="shared" si="17"/>
        <v>0</v>
      </c>
      <c r="M229" s="46">
        <f t="shared" si="18"/>
        <v>0</v>
      </c>
      <c r="N229" s="366"/>
      <c r="O229" s="366"/>
      <c r="P229" s="359"/>
      <c r="Q229" s="366"/>
      <c r="R229" s="359"/>
      <c r="S229" s="359"/>
      <c r="T229" s="359"/>
      <c r="U229" s="359"/>
      <c r="V229" s="359"/>
      <c r="W229" s="359"/>
      <c r="X229" s="359"/>
      <c r="Y229" s="335"/>
      <c r="Z229" s="335"/>
      <c r="AA229" s="335"/>
      <c r="AB229" s="335"/>
      <c r="AC229" s="335"/>
      <c r="AD229" s="83"/>
    </row>
    <row r="230" spans="1:30" s="264" customFormat="1" ht="18" hidden="1" customHeight="1">
      <c r="A230" s="121"/>
      <c r="B230" s="107"/>
      <c r="C230" s="108"/>
      <c r="D230" s="42"/>
      <c r="E230" s="43"/>
      <c r="F230" s="44"/>
      <c r="G230" s="150"/>
      <c r="H230" s="142"/>
      <c r="I230" s="142"/>
      <c r="J230" s="80"/>
      <c r="K230" s="87"/>
      <c r="L230" s="87"/>
      <c r="M230" s="46"/>
      <c r="N230" s="366"/>
      <c r="O230" s="366"/>
      <c r="P230" s="359"/>
      <c r="Q230" s="366"/>
      <c r="R230" s="359"/>
      <c r="S230" s="359"/>
      <c r="T230" s="359"/>
      <c r="U230" s="359"/>
      <c r="V230" s="359"/>
      <c r="W230" s="359"/>
      <c r="X230" s="359"/>
      <c r="Y230" s="335"/>
      <c r="Z230" s="335"/>
      <c r="AA230" s="335"/>
      <c r="AB230" s="335"/>
      <c r="AC230" s="335"/>
      <c r="AD230" s="83"/>
    </row>
    <row r="231" spans="1:30" ht="18" hidden="1" customHeight="1">
      <c r="A231" s="121"/>
      <c r="B231" s="107"/>
      <c r="C231" s="108"/>
      <c r="D231" s="42"/>
      <c r="E231" s="43"/>
      <c r="F231" s="44"/>
      <c r="G231" s="150"/>
      <c r="H231" s="142"/>
      <c r="I231" s="142"/>
      <c r="J231" s="80"/>
      <c r="K231" s="87">
        <f t="shared" si="16"/>
        <v>0</v>
      </c>
      <c r="L231" s="87">
        <f t="shared" si="17"/>
        <v>0</v>
      </c>
      <c r="M231" s="46">
        <f t="shared" si="18"/>
        <v>0</v>
      </c>
      <c r="N231" s="366"/>
      <c r="O231" s="366"/>
      <c r="P231" s="359"/>
      <c r="Q231" s="366"/>
      <c r="R231" s="359"/>
      <c r="S231" s="359"/>
      <c r="T231" s="359"/>
      <c r="U231" s="359"/>
      <c r="V231" s="359"/>
      <c r="W231" s="359"/>
      <c r="X231" s="359"/>
      <c r="Y231" s="335"/>
      <c r="Z231" s="335"/>
      <c r="AA231" s="335"/>
      <c r="AB231" s="335"/>
      <c r="AC231" s="335"/>
      <c r="AD231" s="83"/>
    </row>
    <row r="232" spans="1:30" ht="18" hidden="1" customHeight="1">
      <c r="A232" s="90"/>
      <c r="B232" s="107"/>
      <c r="C232" s="108"/>
      <c r="D232" s="42"/>
      <c r="E232" s="43"/>
      <c r="F232" s="44"/>
      <c r="G232" s="150"/>
      <c r="H232" s="142"/>
      <c r="I232" s="142"/>
      <c r="J232" s="80"/>
      <c r="K232" s="87">
        <f t="shared" si="16"/>
        <v>0</v>
      </c>
      <c r="L232" s="87">
        <f t="shared" si="17"/>
        <v>0</v>
      </c>
      <c r="M232" s="46">
        <f t="shared" si="18"/>
        <v>0</v>
      </c>
      <c r="N232" s="366"/>
      <c r="O232" s="366"/>
      <c r="P232" s="337"/>
      <c r="Q232" s="366"/>
      <c r="R232" s="337"/>
      <c r="S232" s="337"/>
      <c r="T232" s="337"/>
      <c r="U232" s="337"/>
      <c r="V232" s="337"/>
      <c r="W232" s="337"/>
      <c r="X232" s="337"/>
      <c r="Y232" s="335"/>
      <c r="Z232" s="335"/>
      <c r="AA232" s="335"/>
      <c r="AB232" s="335"/>
      <c r="AC232" s="335"/>
      <c r="AD232" s="83"/>
    </row>
    <row r="233" spans="1:30" ht="18" hidden="1" customHeight="1">
      <c r="A233" s="90"/>
      <c r="B233" s="63"/>
      <c r="C233" s="108"/>
      <c r="D233" s="42"/>
      <c r="E233" s="43"/>
      <c r="F233" s="44"/>
      <c r="G233" s="150"/>
      <c r="H233" s="142"/>
      <c r="I233" s="142"/>
      <c r="J233" s="80"/>
      <c r="K233" s="87">
        <f t="shared" si="16"/>
        <v>0</v>
      </c>
      <c r="L233" s="87">
        <f t="shared" si="17"/>
        <v>0</v>
      </c>
      <c r="M233" s="46">
        <f t="shared" si="18"/>
        <v>0</v>
      </c>
      <c r="N233" s="366"/>
      <c r="O233" s="366"/>
      <c r="P233" s="337"/>
      <c r="Q233" s="366"/>
      <c r="R233" s="337"/>
      <c r="S233" s="337"/>
      <c r="T233" s="337"/>
      <c r="U233" s="337"/>
      <c r="V233" s="337"/>
      <c r="W233" s="337"/>
      <c r="X233" s="337"/>
      <c r="Y233" s="335"/>
      <c r="Z233" s="335"/>
      <c r="AA233" s="335"/>
      <c r="AB233" s="335"/>
      <c r="AC233" s="335"/>
      <c r="AD233" s="83"/>
    </row>
    <row r="234" spans="1:30" ht="18" hidden="1" customHeight="1">
      <c r="A234" s="90"/>
      <c r="B234" s="63"/>
      <c r="C234" s="108"/>
      <c r="D234" s="42"/>
      <c r="E234" s="43"/>
      <c r="F234" s="44"/>
      <c r="G234" s="150"/>
      <c r="H234" s="142"/>
      <c r="I234" s="142"/>
      <c r="J234" s="80"/>
      <c r="K234" s="87">
        <f t="shared" si="16"/>
        <v>0</v>
      </c>
      <c r="L234" s="87">
        <f t="shared" si="17"/>
        <v>0</v>
      </c>
      <c r="M234" s="46">
        <f t="shared" si="18"/>
        <v>0</v>
      </c>
      <c r="N234" s="366"/>
      <c r="O234" s="366"/>
      <c r="P234" s="337"/>
      <c r="Q234" s="366"/>
      <c r="R234" s="337"/>
      <c r="S234" s="337"/>
      <c r="T234" s="337"/>
      <c r="U234" s="337"/>
      <c r="V234" s="337"/>
      <c r="W234" s="337"/>
      <c r="X234" s="337"/>
      <c r="Y234" s="335"/>
      <c r="Z234" s="335"/>
      <c r="AA234" s="335"/>
      <c r="AB234" s="335"/>
      <c r="AC234" s="335"/>
      <c r="AD234" s="83"/>
    </row>
    <row r="235" spans="1:30" ht="18" hidden="1" customHeight="1">
      <c r="A235" s="90"/>
      <c r="B235" s="369"/>
      <c r="C235" s="370"/>
      <c r="D235" s="42"/>
      <c r="E235" s="43"/>
      <c r="F235" s="44"/>
      <c r="G235" s="150"/>
      <c r="H235" s="142"/>
      <c r="I235" s="142"/>
      <c r="J235" s="80"/>
      <c r="K235" s="87">
        <f t="shared" si="16"/>
        <v>0</v>
      </c>
      <c r="L235" s="87">
        <f t="shared" si="17"/>
        <v>0</v>
      </c>
      <c r="M235" s="46">
        <f t="shared" si="18"/>
        <v>0</v>
      </c>
      <c r="N235" s="366"/>
      <c r="O235" s="366"/>
      <c r="P235" s="337"/>
      <c r="Q235" s="366"/>
      <c r="R235" s="337"/>
      <c r="S235" s="337"/>
      <c r="T235" s="337"/>
      <c r="U235" s="337"/>
      <c r="V235" s="337"/>
      <c r="W235" s="337"/>
      <c r="X235" s="337"/>
      <c r="Y235" s="335"/>
      <c r="Z235" s="335"/>
      <c r="AA235" s="335"/>
      <c r="AB235" s="335"/>
      <c r="AC235" s="335"/>
      <c r="AD235" s="83"/>
    </row>
    <row r="236" spans="1:30" ht="18" hidden="1" customHeight="1">
      <c r="A236" s="90"/>
      <c r="B236" s="107"/>
      <c r="C236" s="108"/>
      <c r="D236" s="42"/>
      <c r="E236" s="43"/>
      <c r="F236" s="44"/>
      <c r="G236" s="74"/>
      <c r="H236" s="140"/>
      <c r="I236" s="140"/>
      <c r="J236" s="80"/>
      <c r="K236" s="87">
        <f t="shared" si="16"/>
        <v>0</v>
      </c>
      <c r="L236" s="87">
        <f t="shared" si="17"/>
        <v>0</v>
      </c>
      <c r="M236" s="46">
        <f t="shared" si="18"/>
        <v>0</v>
      </c>
      <c r="N236" s="366"/>
      <c r="O236" s="366"/>
      <c r="P236" s="337"/>
      <c r="Q236" s="366"/>
      <c r="R236" s="359"/>
      <c r="S236" s="359"/>
      <c r="T236" s="359"/>
      <c r="U236" s="359"/>
      <c r="V236" s="359"/>
      <c r="W236" s="359"/>
      <c r="X236" s="359"/>
      <c r="Y236" s="335"/>
      <c r="Z236" s="335"/>
      <c r="AA236" s="335"/>
      <c r="AB236" s="335"/>
      <c r="AC236" s="335"/>
      <c r="AD236" s="83"/>
    </row>
    <row r="237" spans="1:30" ht="18" customHeight="1">
      <c r="A237" s="97">
        <v>12</v>
      </c>
      <c r="B237" s="91" t="s">
        <v>96</v>
      </c>
      <c r="C237" s="101" t="s">
        <v>97</v>
      </c>
      <c r="D237" s="42">
        <v>71400119914</v>
      </c>
      <c r="E237" s="43" t="s">
        <v>161</v>
      </c>
      <c r="F237" s="44" t="s">
        <v>191</v>
      </c>
      <c r="G237" s="65">
        <v>1</v>
      </c>
      <c r="H237" s="145">
        <v>30</v>
      </c>
      <c r="I237" s="146">
        <v>60</v>
      </c>
      <c r="J237" s="80">
        <v>43</v>
      </c>
      <c r="K237" s="87">
        <f t="shared" si="16"/>
        <v>1.2</v>
      </c>
      <c r="L237" s="87">
        <f t="shared" si="17"/>
        <v>1.2</v>
      </c>
      <c r="M237" s="46">
        <f t="shared" si="18"/>
        <v>90</v>
      </c>
      <c r="N237" s="392">
        <v>67.5</v>
      </c>
      <c r="O237" s="411"/>
      <c r="P237" s="389">
        <f>SUM(M237:M254)+N237+O256</f>
        <v>974.40000000000009</v>
      </c>
      <c r="Q237" s="392" t="s">
        <v>98</v>
      </c>
      <c r="R237" s="389">
        <v>55</v>
      </c>
      <c r="S237" s="355" t="s">
        <v>100</v>
      </c>
      <c r="T237" s="392" t="s">
        <v>100</v>
      </c>
      <c r="U237" s="355" t="s">
        <v>101</v>
      </c>
      <c r="V237" s="392">
        <v>112</v>
      </c>
      <c r="W237" s="355" t="s">
        <v>99</v>
      </c>
      <c r="X237" s="392">
        <v>56</v>
      </c>
      <c r="Y237" s="367">
        <f>ROUND((P237-T237),1)</f>
        <v>524.4</v>
      </c>
      <c r="Z237" s="362">
        <f>IF(OR(SUM(V237:V255)="",SUM(Q237:Q255)=""),0,IF(OR(SUM(U237:U255)=320,SUM(V237:V255)&gt;0),ROUND((SUM(Q237:Q255)-SUM(V237:V255)),1),0))</f>
        <v>-112</v>
      </c>
      <c r="AA237" s="362">
        <f>IF(OR(SUM(X237:X255)="",SUM(R237:R255)=""),0,IF(OR(SUM(W237:W255)=160,SUM(X237:X255)&gt;0),ROUND((SUM(R237:R255)-SUM(X237:X255)),1),0))</f>
        <v>-1</v>
      </c>
      <c r="AB237" s="389"/>
      <c r="AC237" s="363">
        <f>SUM(Y237:AA256)</f>
        <v>411.4</v>
      </c>
      <c r="AD237" s="123"/>
    </row>
    <row r="238" spans="1:30" ht="18" customHeight="1">
      <c r="A238" s="90"/>
      <c r="B238" s="107"/>
      <c r="C238" s="108"/>
      <c r="D238" s="42">
        <v>71400177001</v>
      </c>
      <c r="E238" s="43" t="s">
        <v>192</v>
      </c>
      <c r="F238" s="44" t="s">
        <v>193</v>
      </c>
      <c r="G238" s="65">
        <v>1</v>
      </c>
      <c r="H238" s="145">
        <v>45</v>
      </c>
      <c r="I238" s="146">
        <v>0</v>
      </c>
      <c r="J238" s="80">
        <v>70</v>
      </c>
      <c r="K238" s="87">
        <f t="shared" si="16"/>
        <v>1.3</v>
      </c>
      <c r="L238" s="87">
        <f t="shared" si="17"/>
        <v>0</v>
      </c>
      <c r="M238" s="46">
        <f t="shared" si="18"/>
        <v>58.5</v>
      </c>
      <c r="N238" s="393"/>
      <c r="O238" s="412"/>
      <c r="P238" s="390"/>
      <c r="Q238" s="393"/>
      <c r="R238" s="390"/>
      <c r="S238" s="337"/>
      <c r="T238" s="393"/>
      <c r="U238" s="337"/>
      <c r="V238" s="393"/>
      <c r="W238" s="337"/>
      <c r="X238" s="393"/>
      <c r="Y238" s="335"/>
      <c r="Z238" s="335"/>
      <c r="AA238" s="335"/>
      <c r="AB238" s="390"/>
      <c r="AC238" s="335"/>
      <c r="AD238" s="123"/>
    </row>
    <row r="239" spans="1:30" ht="18" customHeight="1">
      <c r="A239" s="90"/>
      <c r="B239" s="63"/>
      <c r="C239" s="108"/>
      <c r="D239" s="42">
        <v>71400177001</v>
      </c>
      <c r="E239" s="43" t="s">
        <v>192</v>
      </c>
      <c r="F239" s="44" t="s">
        <v>193</v>
      </c>
      <c r="G239" s="65">
        <v>1</v>
      </c>
      <c r="H239" s="145">
        <v>0</v>
      </c>
      <c r="I239" s="146">
        <v>30</v>
      </c>
      <c r="J239" s="80">
        <v>35</v>
      </c>
      <c r="K239" s="87">
        <f t="shared" si="16"/>
        <v>0</v>
      </c>
      <c r="L239" s="87">
        <f t="shared" si="17"/>
        <v>1.1000000000000001</v>
      </c>
      <c r="M239" s="46">
        <f t="shared" si="18"/>
        <v>24.8</v>
      </c>
      <c r="N239" s="393"/>
      <c r="O239" s="412"/>
      <c r="P239" s="390"/>
      <c r="Q239" s="393"/>
      <c r="R239" s="390"/>
      <c r="S239" s="337"/>
      <c r="T239" s="393"/>
      <c r="U239" s="337"/>
      <c r="V239" s="393"/>
      <c r="W239" s="337"/>
      <c r="X239" s="393"/>
      <c r="Y239" s="335"/>
      <c r="Z239" s="335"/>
      <c r="AA239" s="335"/>
      <c r="AB239" s="390"/>
      <c r="AC239" s="335"/>
      <c r="AD239" s="123"/>
    </row>
    <row r="240" spans="1:30" ht="18" customHeight="1">
      <c r="A240" s="90"/>
      <c r="B240" s="63"/>
      <c r="C240" s="108"/>
      <c r="D240" s="42">
        <v>71400177001</v>
      </c>
      <c r="E240" s="43" t="s">
        <v>192</v>
      </c>
      <c r="F240" s="44" t="s">
        <v>193</v>
      </c>
      <c r="G240" s="65">
        <v>1</v>
      </c>
      <c r="H240" s="145">
        <v>0</v>
      </c>
      <c r="I240" s="146">
        <v>30</v>
      </c>
      <c r="J240" s="80">
        <v>35</v>
      </c>
      <c r="K240" s="87">
        <f t="shared" si="16"/>
        <v>0</v>
      </c>
      <c r="L240" s="87">
        <f t="shared" si="17"/>
        <v>1.1000000000000001</v>
      </c>
      <c r="M240" s="46">
        <f t="shared" si="18"/>
        <v>24.8</v>
      </c>
      <c r="N240" s="393"/>
      <c r="O240" s="412"/>
      <c r="P240" s="390"/>
      <c r="Q240" s="393"/>
      <c r="R240" s="390"/>
      <c r="S240" s="337"/>
      <c r="T240" s="393"/>
      <c r="U240" s="337"/>
      <c r="V240" s="393"/>
      <c r="W240" s="337"/>
      <c r="X240" s="393"/>
      <c r="Y240" s="335"/>
      <c r="Z240" s="335"/>
      <c r="AA240" s="335"/>
      <c r="AB240" s="390"/>
      <c r="AC240" s="335"/>
      <c r="AD240" s="123"/>
    </row>
    <row r="241" spans="1:30" ht="18" customHeight="1">
      <c r="A241" s="90"/>
      <c r="B241" s="63"/>
      <c r="C241" s="108"/>
      <c r="D241" s="42">
        <v>41000092401</v>
      </c>
      <c r="E241" s="43" t="s">
        <v>192</v>
      </c>
      <c r="F241" s="44" t="s">
        <v>159</v>
      </c>
      <c r="G241" s="65">
        <v>1</v>
      </c>
      <c r="H241" s="145">
        <v>45</v>
      </c>
      <c r="I241" s="146">
        <v>30</v>
      </c>
      <c r="J241" s="80">
        <v>30</v>
      </c>
      <c r="K241" s="87">
        <f t="shared" si="16"/>
        <v>1</v>
      </c>
      <c r="L241" s="87">
        <f t="shared" si="17"/>
        <v>1.1000000000000001</v>
      </c>
      <c r="M241" s="46">
        <f t="shared" si="18"/>
        <v>69.8</v>
      </c>
      <c r="N241" s="393"/>
      <c r="O241" s="412"/>
      <c r="P241" s="390"/>
      <c r="Q241" s="393"/>
      <c r="R241" s="390"/>
      <c r="S241" s="337"/>
      <c r="T241" s="393"/>
      <c r="U241" s="337"/>
      <c r="V241" s="393"/>
      <c r="W241" s="337"/>
      <c r="X241" s="393"/>
      <c r="Y241" s="335"/>
      <c r="Z241" s="335"/>
      <c r="AA241" s="335"/>
      <c r="AB241" s="390"/>
      <c r="AC241" s="335"/>
      <c r="AD241" s="123"/>
    </row>
    <row r="242" spans="1:30" ht="18" customHeight="1">
      <c r="A242" s="90"/>
      <c r="B242" s="63"/>
      <c r="C242" s="108"/>
      <c r="D242" s="42">
        <v>21100009901</v>
      </c>
      <c r="E242" s="43" t="s">
        <v>192</v>
      </c>
      <c r="F242" s="44" t="s">
        <v>194</v>
      </c>
      <c r="G242" s="65">
        <v>1</v>
      </c>
      <c r="H242" s="145">
        <v>45</v>
      </c>
      <c r="I242" s="146">
        <v>30</v>
      </c>
      <c r="J242" s="80">
        <v>38</v>
      </c>
      <c r="K242" s="87">
        <f t="shared" si="16"/>
        <v>1.2</v>
      </c>
      <c r="L242" s="87">
        <f t="shared" si="17"/>
        <v>1.2</v>
      </c>
      <c r="M242" s="46">
        <f t="shared" si="18"/>
        <v>81</v>
      </c>
      <c r="N242" s="393"/>
      <c r="O242" s="412"/>
      <c r="P242" s="390"/>
      <c r="Q242" s="393"/>
      <c r="R242" s="390"/>
      <c r="S242" s="337"/>
      <c r="T242" s="393"/>
      <c r="U242" s="337"/>
      <c r="V242" s="393"/>
      <c r="W242" s="337"/>
      <c r="X242" s="393"/>
      <c r="Y242" s="335"/>
      <c r="Z242" s="335"/>
      <c r="AA242" s="335"/>
      <c r="AB242" s="390"/>
      <c r="AC242" s="335"/>
      <c r="AD242" s="123"/>
    </row>
    <row r="243" spans="1:30" ht="18" customHeight="1">
      <c r="A243" s="90"/>
      <c r="B243" s="63"/>
      <c r="C243" s="108"/>
      <c r="D243" s="42">
        <v>21100009902</v>
      </c>
      <c r="E243" s="43" t="s">
        <v>192</v>
      </c>
      <c r="F243" s="44" t="s">
        <v>195</v>
      </c>
      <c r="G243" s="65">
        <v>1</v>
      </c>
      <c r="H243" s="145">
        <v>45</v>
      </c>
      <c r="I243" s="146">
        <v>30</v>
      </c>
      <c r="J243" s="80">
        <v>43</v>
      </c>
      <c r="K243" s="87">
        <f t="shared" si="16"/>
        <v>1.2</v>
      </c>
      <c r="L243" s="87">
        <f t="shared" si="17"/>
        <v>1.2</v>
      </c>
      <c r="M243" s="46">
        <f t="shared" si="18"/>
        <v>81</v>
      </c>
      <c r="N243" s="393"/>
      <c r="O243" s="412"/>
      <c r="P243" s="390"/>
      <c r="Q243" s="393"/>
      <c r="R243" s="390"/>
      <c r="S243" s="337"/>
      <c r="T243" s="393"/>
      <c r="U243" s="337"/>
      <c r="V243" s="393"/>
      <c r="W243" s="337"/>
      <c r="X243" s="393"/>
      <c r="Y243" s="335"/>
      <c r="Z243" s="335"/>
      <c r="AA243" s="335"/>
      <c r="AB243" s="390"/>
      <c r="AC243" s="335"/>
      <c r="AD243" s="123"/>
    </row>
    <row r="244" spans="1:30" ht="18" customHeight="1">
      <c r="A244" s="90"/>
      <c r="B244" s="63"/>
      <c r="C244" s="108"/>
      <c r="D244" s="42"/>
      <c r="E244" s="43" t="s">
        <v>218</v>
      </c>
      <c r="F244" s="44" t="s">
        <v>235</v>
      </c>
      <c r="G244" s="65">
        <v>1</v>
      </c>
      <c r="H244" s="145"/>
      <c r="I244" s="146"/>
      <c r="J244" s="80">
        <v>62</v>
      </c>
      <c r="K244" s="87">
        <f t="shared" si="16"/>
        <v>0</v>
      </c>
      <c r="L244" s="87">
        <f t="shared" si="17"/>
        <v>0</v>
      </c>
      <c r="M244" s="46">
        <f t="shared" si="18"/>
        <v>0</v>
      </c>
      <c r="N244" s="393"/>
      <c r="O244" s="412"/>
      <c r="P244" s="390"/>
      <c r="Q244" s="393"/>
      <c r="R244" s="390"/>
      <c r="S244" s="337"/>
      <c r="T244" s="393"/>
      <c r="U244" s="337"/>
      <c r="V244" s="393"/>
      <c r="W244" s="337"/>
      <c r="X244" s="393"/>
      <c r="Y244" s="335"/>
      <c r="Z244" s="335"/>
      <c r="AA244" s="335"/>
      <c r="AB244" s="390"/>
      <c r="AC244" s="335"/>
      <c r="AD244" s="123"/>
    </row>
    <row r="245" spans="1:30" ht="18" customHeight="1">
      <c r="A245" s="121"/>
      <c r="B245" s="63"/>
      <c r="C245" s="108"/>
      <c r="D245" s="42"/>
      <c r="E245" s="43" t="s">
        <v>192</v>
      </c>
      <c r="F245" s="44" t="s">
        <v>159</v>
      </c>
      <c r="G245" s="65">
        <v>2</v>
      </c>
      <c r="H245" s="145">
        <v>30</v>
      </c>
      <c r="I245" s="146">
        <v>30</v>
      </c>
      <c r="J245" s="80">
        <v>40</v>
      </c>
      <c r="K245" s="87">
        <f t="shared" si="16"/>
        <v>1.2</v>
      </c>
      <c r="L245" s="87">
        <f t="shared" si="17"/>
        <v>1.2</v>
      </c>
      <c r="M245" s="46">
        <f t="shared" si="18"/>
        <v>63</v>
      </c>
      <c r="N245" s="393"/>
      <c r="O245" s="412"/>
      <c r="P245" s="390"/>
      <c r="Q245" s="393"/>
      <c r="R245" s="390"/>
      <c r="S245" s="359"/>
      <c r="T245" s="393"/>
      <c r="U245" s="359"/>
      <c r="V245" s="393"/>
      <c r="W245" s="359"/>
      <c r="X245" s="393"/>
      <c r="Y245" s="335"/>
      <c r="Z245" s="335"/>
      <c r="AA245" s="335"/>
      <c r="AB245" s="390"/>
      <c r="AC245" s="335"/>
      <c r="AD245" s="123"/>
    </row>
    <row r="246" spans="1:30" s="206" customFormat="1" ht="18" customHeight="1">
      <c r="A246" s="121"/>
      <c r="B246" s="63"/>
      <c r="C246" s="108"/>
      <c r="D246" s="42"/>
      <c r="E246" s="43" t="s">
        <v>411</v>
      </c>
      <c r="F246" s="44" t="s">
        <v>262</v>
      </c>
      <c r="G246" s="65">
        <v>2</v>
      </c>
      <c r="H246" s="145">
        <v>35</v>
      </c>
      <c r="I246" s="146">
        <v>40</v>
      </c>
      <c r="J246" s="80">
        <v>40</v>
      </c>
      <c r="K246" s="87">
        <f t="shared" si="16"/>
        <v>1.2</v>
      </c>
      <c r="L246" s="87">
        <f t="shared" si="17"/>
        <v>1.2</v>
      </c>
      <c r="M246" s="46">
        <f t="shared" si="18"/>
        <v>78</v>
      </c>
      <c r="N246" s="393"/>
      <c r="O246" s="412"/>
      <c r="P246" s="390"/>
      <c r="Q246" s="393"/>
      <c r="R246" s="390"/>
      <c r="S246" s="359"/>
      <c r="T246" s="393"/>
      <c r="U246" s="359"/>
      <c r="V246" s="393"/>
      <c r="W246" s="359"/>
      <c r="X246" s="393"/>
      <c r="Y246" s="335"/>
      <c r="Z246" s="335"/>
      <c r="AA246" s="335"/>
      <c r="AB246" s="390"/>
      <c r="AC246" s="335"/>
      <c r="AD246" s="123"/>
    </row>
    <row r="247" spans="1:30" s="225" customFormat="1" ht="18" customHeight="1">
      <c r="A247" s="121"/>
      <c r="B247" s="63"/>
      <c r="C247" s="108"/>
      <c r="D247" s="42"/>
      <c r="E247" s="43" t="s">
        <v>479</v>
      </c>
      <c r="F247" s="44" t="s">
        <v>262</v>
      </c>
      <c r="G247" s="65">
        <v>2</v>
      </c>
      <c r="H247" s="145">
        <v>35</v>
      </c>
      <c r="I247" s="146">
        <v>40</v>
      </c>
      <c r="J247" s="80">
        <v>40</v>
      </c>
      <c r="K247" s="87">
        <f t="shared" si="16"/>
        <v>1.2</v>
      </c>
      <c r="L247" s="87">
        <f t="shared" si="17"/>
        <v>1.2</v>
      </c>
      <c r="M247" s="46">
        <f t="shared" si="18"/>
        <v>78</v>
      </c>
      <c r="N247" s="393"/>
      <c r="O247" s="412"/>
      <c r="P247" s="390"/>
      <c r="Q247" s="393"/>
      <c r="R247" s="390"/>
      <c r="S247" s="359"/>
      <c r="T247" s="393"/>
      <c r="U247" s="359"/>
      <c r="V247" s="393"/>
      <c r="W247" s="359"/>
      <c r="X247" s="393"/>
      <c r="Y247" s="335"/>
      <c r="Z247" s="335"/>
      <c r="AA247" s="335"/>
      <c r="AB247" s="390"/>
      <c r="AC247" s="335"/>
      <c r="AD247" s="123"/>
    </row>
    <row r="248" spans="1:30" s="206" customFormat="1" ht="18" customHeight="1">
      <c r="A248" s="121"/>
      <c r="B248" s="63"/>
      <c r="C248" s="108"/>
      <c r="D248" s="42"/>
      <c r="E248" s="43" t="s">
        <v>480</v>
      </c>
      <c r="F248" s="44" t="s">
        <v>262</v>
      </c>
      <c r="G248" s="65">
        <v>2</v>
      </c>
      <c r="H248" s="145">
        <v>35</v>
      </c>
      <c r="I248" s="146">
        <v>40</v>
      </c>
      <c r="J248" s="80">
        <v>40</v>
      </c>
      <c r="K248" s="87">
        <f t="shared" si="16"/>
        <v>1.2</v>
      </c>
      <c r="L248" s="87">
        <f t="shared" si="17"/>
        <v>1.2</v>
      </c>
      <c r="M248" s="46">
        <f t="shared" si="18"/>
        <v>78</v>
      </c>
      <c r="N248" s="393"/>
      <c r="O248" s="412"/>
      <c r="P248" s="390"/>
      <c r="Q248" s="393"/>
      <c r="R248" s="390"/>
      <c r="S248" s="359"/>
      <c r="T248" s="393"/>
      <c r="U248" s="359"/>
      <c r="V248" s="393"/>
      <c r="W248" s="359"/>
      <c r="X248" s="393"/>
      <c r="Y248" s="335"/>
      <c r="Z248" s="335"/>
      <c r="AA248" s="335"/>
      <c r="AB248" s="390"/>
      <c r="AC248" s="335"/>
      <c r="AD248" s="123"/>
    </row>
    <row r="249" spans="1:30" ht="18" customHeight="1">
      <c r="A249" s="121"/>
      <c r="B249" s="63"/>
      <c r="C249" s="108"/>
      <c r="D249" s="42"/>
      <c r="E249" s="43" t="s">
        <v>161</v>
      </c>
      <c r="F249" s="44" t="s">
        <v>382</v>
      </c>
      <c r="G249" s="65">
        <v>2</v>
      </c>
      <c r="H249" s="145">
        <v>30</v>
      </c>
      <c r="I249" s="146">
        <v>60</v>
      </c>
      <c r="J249" s="80">
        <v>40</v>
      </c>
      <c r="K249" s="87">
        <f t="shared" si="16"/>
        <v>1.2</v>
      </c>
      <c r="L249" s="87">
        <f t="shared" si="17"/>
        <v>1.2</v>
      </c>
      <c r="M249" s="46">
        <f t="shared" si="18"/>
        <v>90</v>
      </c>
      <c r="N249" s="393"/>
      <c r="O249" s="412"/>
      <c r="P249" s="390"/>
      <c r="Q249" s="393"/>
      <c r="R249" s="390"/>
      <c r="S249" s="359"/>
      <c r="T249" s="393"/>
      <c r="U249" s="359"/>
      <c r="V249" s="393"/>
      <c r="W249" s="359"/>
      <c r="X249" s="393"/>
      <c r="Y249" s="335"/>
      <c r="Z249" s="335"/>
      <c r="AA249" s="335"/>
      <c r="AB249" s="390"/>
      <c r="AC249" s="335"/>
      <c r="AD249" s="123"/>
    </row>
    <row r="250" spans="1:30" ht="18" customHeight="1">
      <c r="A250" s="121"/>
      <c r="B250" s="63"/>
      <c r="C250" s="108"/>
      <c r="D250" s="42"/>
      <c r="E250" s="43" t="s">
        <v>161</v>
      </c>
      <c r="F250" s="44" t="s">
        <v>383</v>
      </c>
      <c r="G250" s="65">
        <v>2</v>
      </c>
      <c r="H250" s="145">
        <v>30</v>
      </c>
      <c r="I250" s="146">
        <v>60</v>
      </c>
      <c r="J250" s="80">
        <v>40</v>
      </c>
      <c r="K250" s="87">
        <f t="shared" si="16"/>
        <v>1.2</v>
      </c>
      <c r="L250" s="87">
        <f t="shared" si="17"/>
        <v>1.2</v>
      </c>
      <c r="M250" s="46">
        <f t="shared" si="18"/>
        <v>90</v>
      </c>
      <c r="N250" s="393"/>
      <c r="O250" s="412"/>
      <c r="P250" s="390"/>
      <c r="Q250" s="393"/>
      <c r="R250" s="390"/>
      <c r="S250" s="359"/>
      <c r="T250" s="393"/>
      <c r="U250" s="359"/>
      <c r="V250" s="393"/>
      <c r="W250" s="359"/>
      <c r="X250" s="393"/>
      <c r="Y250" s="335"/>
      <c r="Z250" s="335"/>
      <c r="AA250" s="335"/>
      <c r="AB250" s="390"/>
      <c r="AC250" s="335"/>
      <c r="AD250" s="123"/>
    </row>
    <row r="251" spans="1:30" ht="18" hidden="1" customHeight="1">
      <c r="A251" s="90"/>
      <c r="B251" s="63"/>
      <c r="C251" s="108"/>
      <c r="D251" s="42"/>
      <c r="E251" s="43"/>
      <c r="F251" s="44"/>
      <c r="G251" s="65"/>
      <c r="H251" s="145"/>
      <c r="I251" s="146"/>
      <c r="J251" s="80"/>
      <c r="K251" s="87">
        <f t="shared" si="16"/>
        <v>0</v>
      </c>
      <c r="L251" s="87">
        <f t="shared" si="17"/>
        <v>0</v>
      </c>
      <c r="M251" s="46">
        <f t="shared" si="18"/>
        <v>0</v>
      </c>
      <c r="N251" s="393"/>
      <c r="O251" s="412"/>
      <c r="P251" s="390"/>
      <c r="Q251" s="393"/>
      <c r="R251" s="390"/>
      <c r="S251" s="337"/>
      <c r="T251" s="393"/>
      <c r="U251" s="337"/>
      <c r="V251" s="393"/>
      <c r="W251" s="337"/>
      <c r="X251" s="393"/>
      <c r="Y251" s="335"/>
      <c r="Z251" s="335"/>
      <c r="AA251" s="335"/>
      <c r="AB251" s="390"/>
      <c r="AC251" s="335"/>
      <c r="AD251" s="123"/>
    </row>
    <row r="252" spans="1:30" s="225" customFormat="1" ht="18" hidden="1" customHeight="1">
      <c r="A252" s="121"/>
      <c r="B252" s="63"/>
      <c r="C252" s="108"/>
      <c r="D252" s="42"/>
      <c r="E252" s="43"/>
      <c r="F252" s="44"/>
      <c r="G252" s="65"/>
      <c r="H252" s="145"/>
      <c r="I252" s="146"/>
      <c r="J252" s="80"/>
      <c r="K252" s="87">
        <f t="shared" si="16"/>
        <v>0</v>
      </c>
      <c r="L252" s="87">
        <f t="shared" si="17"/>
        <v>0</v>
      </c>
      <c r="M252" s="46">
        <f t="shared" si="18"/>
        <v>0</v>
      </c>
      <c r="N252" s="393"/>
      <c r="O252" s="412"/>
      <c r="P252" s="390"/>
      <c r="Q252" s="393"/>
      <c r="R252" s="390"/>
      <c r="S252" s="359"/>
      <c r="T252" s="393"/>
      <c r="U252" s="359"/>
      <c r="V252" s="393"/>
      <c r="W252" s="359"/>
      <c r="X252" s="393"/>
      <c r="Y252" s="335"/>
      <c r="Z252" s="335"/>
      <c r="AA252" s="335"/>
      <c r="AB252" s="390"/>
      <c r="AC252" s="335"/>
      <c r="AD252" s="123"/>
    </row>
    <row r="253" spans="1:30" ht="18" hidden="1" customHeight="1">
      <c r="A253" s="90"/>
      <c r="B253" s="107"/>
      <c r="C253" s="108"/>
      <c r="D253" s="42"/>
      <c r="E253" s="43"/>
      <c r="F253" s="44"/>
      <c r="G253" s="65"/>
      <c r="H253" s="145"/>
      <c r="I253" s="146"/>
      <c r="J253" s="80"/>
      <c r="K253" s="87">
        <f t="shared" si="16"/>
        <v>0</v>
      </c>
      <c r="L253" s="87">
        <f t="shared" si="17"/>
        <v>0</v>
      </c>
      <c r="M253" s="46">
        <f t="shared" si="18"/>
        <v>0</v>
      </c>
      <c r="N253" s="393"/>
      <c r="O253" s="412"/>
      <c r="P253" s="390"/>
      <c r="Q253" s="393"/>
      <c r="R253" s="390"/>
      <c r="S253" s="337"/>
      <c r="T253" s="393"/>
      <c r="U253" s="337"/>
      <c r="V253" s="393"/>
      <c r="W253" s="337"/>
      <c r="X253" s="393"/>
      <c r="Y253" s="335"/>
      <c r="Z253" s="335"/>
      <c r="AA253" s="335"/>
      <c r="AB253" s="390"/>
      <c r="AC253" s="335"/>
      <c r="AD253" s="123"/>
    </row>
    <row r="254" spans="1:30" ht="18" hidden="1" customHeight="1">
      <c r="A254" s="121"/>
      <c r="B254" s="122"/>
      <c r="C254" s="108"/>
      <c r="D254" s="42"/>
      <c r="E254" s="43"/>
      <c r="F254" s="44"/>
      <c r="G254" s="141"/>
      <c r="H254" s="145"/>
      <c r="I254" s="146"/>
      <c r="J254" s="80"/>
      <c r="K254" s="87">
        <f t="shared" si="16"/>
        <v>0</v>
      </c>
      <c r="L254" s="87">
        <f t="shared" si="17"/>
        <v>0</v>
      </c>
      <c r="M254" s="46">
        <f t="shared" si="18"/>
        <v>0</v>
      </c>
      <c r="N254" s="393"/>
      <c r="O254" s="412"/>
      <c r="P254" s="390"/>
      <c r="Q254" s="393"/>
      <c r="R254" s="390"/>
      <c r="S254" s="337"/>
      <c r="T254" s="393"/>
      <c r="U254" s="337"/>
      <c r="V254" s="393"/>
      <c r="W254" s="337"/>
      <c r="X254" s="393"/>
      <c r="Y254" s="335"/>
      <c r="Z254" s="335"/>
      <c r="AA254" s="335"/>
      <c r="AB254" s="390"/>
      <c r="AC254" s="335"/>
      <c r="AD254" s="123"/>
    </row>
    <row r="255" spans="1:30" ht="18" hidden="1" customHeight="1">
      <c r="A255" s="121"/>
      <c r="B255" s="122"/>
      <c r="C255" s="108"/>
      <c r="D255" s="42"/>
      <c r="E255" s="43"/>
      <c r="F255" s="44"/>
      <c r="G255" s="141"/>
      <c r="H255" s="145"/>
      <c r="I255" s="146"/>
      <c r="J255" s="80"/>
      <c r="K255" s="87">
        <f t="shared" si="16"/>
        <v>0</v>
      </c>
      <c r="L255" s="87">
        <f t="shared" si="17"/>
        <v>0</v>
      </c>
      <c r="M255" s="46">
        <f t="shared" si="18"/>
        <v>0</v>
      </c>
      <c r="N255" s="393"/>
      <c r="O255" s="412"/>
      <c r="P255" s="390"/>
      <c r="Q255" s="393"/>
      <c r="R255" s="390"/>
      <c r="S255" s="337"/>
      <c r="T255" s="393"/>
      <c r="U255" s="337"/>
      <c r="V255" s="393"/>
      <c r="W255" s="337"/>
      <c r="X255" s="393"/>
      <c r="Y255" s="335"/>
      <c r="Z255" s="335"/>
      <c r="AA255" s="335"/>
      <c r="AB255" s="390"/>
      <c r="AC255" s="335"/>
      <c r="AD255" s="123"/>
    </row>
    <row r="256" spans="1:30" ht="18" hidden="1" customHeight="1">
      <c r="A256" s="94"/>
      <c r="B256" s="95"/>
      <c r="C256" s="96"/>
      <c r="D256" s="42"/>
      <c r="E256" s="43"/>
      <c r="F256" s="44"/>
      <c r="G256" s="142"/>
      <c r="H256" s="151"/>
      <c r="I256" s="152"/>
      <c r="J256" s="80"/>
      <c r="K256" s="87">
        <f t="shared" si="16"/>
        <v>0</v>
      </c>
      <c r="L256" s="87">
        <f t="shared" si="17"/>
        <v>0</v>
      </c>
      <c r="M256" s="46">
        <f t="shared" si="18"/>
        <v>0</v>
      </c>
      <c r="N256" s="404"/>
      <c r="O256" s="413"/>
      <c r="P256" s="414"/>
      <c r="Q256" s="404"/>
      <c r="R256" s="390"/>
      <c r="S256" s="359"/>
      <c r="T256" s="393"/>
      <c r="U256" s="359"/>
      <c r="V256" s="393"/>
      <c r="W256" s="359"/>
      <c r="X256" s="393"/>
      <c r="Y256" s="335"/>
      <c r="Z256" s="335"/>
      <c r="AA256" s="335"/>
      <c r="AB256" s="390"/>
      <c r="AC256" s="335"/>
      <c r="AD256" s="123"/>
    </row>
    <row r="257" spans="1:30" ht="18" customHeight="1">
      <c r="A257" s="97">
        <v>13</v>
      </c>
      <c r="B257" s="100" t="s">
        <v>102</v>
      </c>
      <c r="C257" s="101" t="s">
        <v>43</v>
      </c>
      <c r="D257" s="42">
        <v>41000092501</v>
      </c>
      <c r="E257" s="43" t="s">
        <v>182</v>
      </c>
      <c r="F257" s="44" t="s">
        <v>159</v>
      </c>
      <c r="G257" s="65">
        <v>1</v>
      </c>
      <c r="H257" s="151">
        <v>45</v>
      </c>
      <c r="I257" s="153">
        <v>30</v>
      </c>
      <c r="J257" s="80">
        <v>30</v>
      </c>
      <c r="K257" s="87">
        <f t="shared" si="16"/>
        <v>1</v>
      </c>
      <c r="L257" s="87">
        <f t="shared" si="17"/>
        <v>1.1000000000000001</v>
      </c>
      <c r="M257" s="46">
        <f t="shared" si="18"/>
        <v>69.8</v>
      </c>
      <c r="N257" s="392">
        <v>67.5</v>
      </c>
      <c r="O257" s="411"/>
      <c r="P257" s="389">
        <f>SUM(M257:M276)+N257+O276</f>
        <v>838.8</v>
      </c>
      <c r="Q257" s="392" t="s">
        <v>138</v>
      </c>
      <c r="R257" s="389">
        <v>56</v>
      </c>
      <c r="S257" s="355" t="s">
        <v>100</v>
      </c>
      <c r="T257" s="392" t="s">
        <v>100</v>
      </c>
      <c r="U257" s="355" t="s">
        <v>139</v>
      </c>
      <c r="V257" s="392">
        <v>112</v>
      </c>
      <c r="W257" s="355">
        <v>56</v>
      </c>
      <c r="X257" s="392">
        <v>56</v>
      </c>
      <c r="Y257" s="367">
        <f>ROUND((P257-T257),1)</f>
        <v>388.8</v>
      </c>
      <c r="Z257" s="362">
        <f>IF(OR(SUM(V257:V276)="",SUM(Q257:Q276)=""),0,IF(OR(SUM(U257:U276)=320,SUM(V257:V276)&gt;0),ROUND((SUM(Q257:Q276)-SUM(V257:V276)),1),0))</f>
        <v>-112</v>
      </c>
      <c r="AA257" s="362">
        <f>IF(OR(SUM(X257:X276)="",SUM(R257:R276)=""),0,IF(OR(SUM(W257:W276)=160,SUM(X257:X276)&gt;0),ROUND((SUM(R257:R276)-SUM(X257:X276)),1),0))</f>
        <v>0</v>
      </c>
      <c r="AB257" s="389"/>
      <c r="AC257" s="363">
        <f>SUM(Y257:AA276)</f>
        <v>276.8</v>
      </c>
      <c r="AD257" s="83"/>
    </row>
    <row r="258" spans="1:30" ht="18" customHeight="1">
      <c r="A258" s="98"/>
      <c r="B258" s="99"/>
      <c r="C258" s="85"/>
      <c r="D258" s="42">
        <v>71400119918</v>
      </c>
      <c r="E258" s="43" t="s">
        <v>161</v>
      </c>
      <c r="F258" s="44" t="s">
        <v>215</v>
      </c>
      <c r="G258" s="65">
        <v>1</v>
      </c>
      <c r="H258" s="151">
        <v>30</v>
      </c>
      <c r="I258" s="152">
        <v>60</v>
      </c>
      <c r="J258" s="80">
        <v>44</v>
      </c>
      <c r="K258" s="87">
        <f t="shared" si="16"/>
        <v>1.2</v>
      </c>
      <c r="L258" s="87">
        <f t="shared" si="17"/>
        <v>1.2</v>
      </c>
      <c r="M258" s="46">
        <f t="shared" si="18"/>
        <v>90</v>
      </c>
      <c r="N258" s="393"/>
      <c r="O258" s="412"/>
      <c r="P258" s="390"/>
      <c r="Q258" s="393"/>
      <c r="R258" s="390"/>
      <c r="S258" s="337"/>
      <c r="T258" s="393"/>
      <c r="U258" s="337"/>
      <c r="V258" s="393"/>
      <c r="W258" s="337"/>
      <c r="X258" s="393"/>
      <c r="Y258" s="335"/>
      <c r="Z258" s="335"/>
      <c r="AA258" s="335"/>
      <c r="AB258" s="390"/>
      <c r="AC258" s="335"/>
      <c r="AD258" s="83"/>
    </row>
    <row r="259" spans="1:30" ht="18" customHeight="1">
      <c r="A259" s="98"/>
      <c r="B259" s="99"/>
      <c r="C259" s="85"/>
      <c r="D259" s="42">
        <v>21100134201</v>
      </c>
      <c r="E259" s="43" t="s">
        <v>182</v>
      </c>
      <c r="F259" s="44" t="s">
        <v>189</v>
      </c>
      <c r="G259" s="65">
        <v>1</v>
      </c>
      <c r="H259" s="151">
        <v>30</v>
      </c>
      <c r="I259" s="152">
        <v>60</v>
      </c>
      <c r="J259" s="80">
        <v>28</v>
      </c>
      <c r="K259" s="87">
        <f t="shared" si="16"/>
        <v>1</v>
      </c>
      <c r="L259" s="87">
        <f t="shared" si="17"/>
        <v>1</v>
      </c>
      <c r="M259" s="46">
        <f t="shared" si="18"/>
        <v>75</v>
      </c>
      <c r="N259" s="393"/>
      <c r="O259" s="412"/>
      <c r="P259" s="390"/>
      <c r="Q259" s="393"/>
      <c r="R259" s="390"/>
      <c r="S259" s="337"/>
      <c r="T259" s="393"/>
      <c r="U259" s="337"/>
      <c r="V259" s="393"/>
      <c r="W259" s="337"/>
      <c r="X259" s="393"/>
      <c r="Y259" s="335"/>
      <c r="Z259" s="335"/>
      <c r="AA259" s="335"/>
      <c r="AB259" s="390"/>
      <c r="AC259" s="335"/>
      <c r="AD259" s="83"/>
    </row>
    <row r="260" spans="1:30" ht="18" customHeight="1">
      <c r="A260" s="98"/>
      <c r="B260" s="99"/>
      <c r="C260" s="85"/>
      <c r="D260" s="42">
        <v>21100015201</v>
      </c>
      <c r="E260" s="43" t="s">
        <v>182</v>
      </c>
      <c r="F260" s="44" t="s">
        <v>216</v>
      </c>
      <c r="G260" s="65">
        <v>1</v>
      </c>
      <c r="H260" s="151">
        <v>45</v>
      </c>
      <c r="I260" s="152">
        <v>30</v>
      </c>
      <c r="J260" s="80">
        <v>22</v>
      </c>
      <c r="K260" s="87">
        <f t="shared" si="16"/>
        <v>1</v>
      </c>
      <c r="L260" s="87">
        <f t="shared" si="17"/>
        <v>1</v>
      </c>
      <c r="M260" s="46">
        <f t="shared" si="18"/>
        <v>67.5</v>
      </c>
      <c r="N260" s="393"/>
      <c r="O260" s="412"/>
      <c r="P260" s="390"/>
      <c r="Q260" s="393"/>
      <c r="R260" s="390"/>
      <c r="S260" s="337"/>
      <c r="T260" s="393"/>
      <c r="U260" s="337"/>
      <c r="V260" s="393"/>
      <c r="W260" s="337"/>
      <c r="X260" s="393"/>
      <c r="Y260" s="335"/>
      <c r="Z260" s="335"/>
      <c r="AA260" s="335"/>
      <c r="AB260" s="390"/>
      <c r="AC260" s="335"/>
      <c r="AD260" s="83"/>
    </row>
    <row r="261" spans="1:30" ht="18" customHeight="1">
      <c r="A261" s="98"/>
      <c r="B261" s="99"/>
      <c r="C261" s="85"/>
      <c r="D261" s="42" t="s">
        <v>217</v>
      </c>
      <c r="E261" s="43" t="s">
        <v>218</v>
      </c>
      <c r="F261" s="44" t="s">
        <v>146</v>
      </c>
      <c r="G261" s="65">
        <v>1</v>
      </c>
      <c r="H261" s="151"/>
      <c r="I261" s="152"/>
      <c r="J261" s="80"/>
      <c r="K261" s="87">
        <f t="shared" si="16"/>
        <v>0</v>
      </c>
      <c r="L261" s="87">
        <f t="shared" si="17"/>
        <v>0</v>
      </c>
      <c r="M261" s="46">
        <f t="shared" si="18"/>
        <v>0</v>
      </c>
      <c r="N261" s="393"/>
      <c r="O261" s="412"/>
      <c r="P261" s="390"/>
      <c r="Q261" s="393"/>
      <c r="R261" s="390"/>
      <c r="S261" s="337"/>
      <c r="T261" s="393"/>
      <c r="U261" s="337"/>
      <c r="V261" s="393"/>
      <c r="W261" s="337"/>
      <c r="X261" s="393"/>
      <c r="Y261" s="335"/>
      <c r="Z261" s="335"/>
      <c r="AA261" s="335"/>
      <c r="AB261" s="390"/>
      <c r="AC261" s="335"/>
      <c r="AD261" s="83"/>
    </row>
    <row r="262" spans="1:30" s="225" customFormat="1" ht="18" customHeight="1">
      <c r="A262" s="124"/>
      <c r="B262" s="99"/>
      <c r="C262" s="85"/>
      <c r="D262" s="42"/>
      <c r="E262" s="43" t="s">
        <v>161</v>
      </c>
      <c r="F262" s="44" t="s">
        <v>384</v>
      </c>
      <c r="G262" s="65">
        <v>2</v>
      </c>
      <c r="H262" s="151">
        <v>30</v>
      </c>
      <c r="I262" s="152">
        <v>60</v>
      </c>
      <c r="J262" s="80">
        <v>43</v>
      </c>
      <c r="K262" s="87">
        <f t="shared" si="16"/>
        <v>1.2</v>
      </c>
      <c r="L262" s="87">
        <f t="shared" si="17"/>
        <v>1.2</v>
      </c>
      <c r="M262" s="46">
        <f t="shared" si="18"/>
        <v>90</v>
      </c>
      <c r="N262" s="393"/>
      <c r="O262" s="412"/>
      <c r="P262" s="390"/>
      <c r="Q262" s="393"/>
      <c r="R262" s="390"/>
      <c r="S262" s="359"/>
      <c r="T262" s="393"/>
      <c r="U262" s="359"/>
      <c r="V262" s="393"/>
      <c r="W262" s="359"/>
      <c r="X262" s="393"/>
      <c r="Y262" s="335"/>
      <c r="Z262" s="335"/>
      <c r="AA262" s="335"/>
      <c r="AB262" s="390"/>
      <c r="AC262" s="335"/>
      <c r="AD262" s="83"/>
    </row>
    <row r="263" spans="1:30" s="225" customFormat="1" ht="18" customHeight="1">
      <c r="A263" s="124"/>
      <c r="B263" s="99"/>
      <c r="C263" s="85"/>
      <c r="D263" s="42"/>
      <c r="E263" s="43" t="s">
        <v>161</v>
      </c>
      <c r="F263" s="44" t="s">
        <v>385</v>
      </c>
      <c r="G263" s="65">
        <v>2</v>
      </c>
      <c r="H263" s="151">
        <v>30</v>
      </c>
      <c r="I263" s="152">
        <v>60</v>
      </c>
      <c r="J263" s="80">
        <v>43</v>
      </c>
      <c r="K263" s="87">
        <f t="shared" si="16"/>
        <v>1.2</v>
      </c>
      <c r="L263" s="87">
        <f t="shared" si="17"/>
        <v>1.2</v>
      </c>
      <c r="M263" s="46">
        <f t="shared" si="18"/>
        <v>90</v>
      </c>
      <c r="N263" s="393"/>
      <c r="O263" s="412"/>
      <c r="P263" s="390"/>
      <c r="Q263" s="393"/>
      <c r="R263" s="390"/>
      <c r="S263" s="359"/>
      <c r="T263" s="393"/>
      <c r="U263" s="359"/>
      <c r="V263" s="393"/>
      <c r="W263" s="359"/>
      <c r="X263" s="393"/>
      <c r="Y263" s="335"/>
      <c r="Z263" s="335"/>
      <c r="AA263" s="335"/>
      <c r="AB263" s="390"/>
      <c r="AC263" s="335"/>
      <c r="AD263" s="83"/>
    </row>
    <row r="264" spans="1:30" s="225" customFormat="1" ht="18" customHeight="1">
      <c r="A264" s="124"/>
      <c r="B264" s="99"/>
      <c r="C264" s="85"/>
      <c r="D264" s="42"/>
      <c r="E264" s="43" t="s">
        <v>182</v>
      </c>
      <c r="F264" s="44" t="s">
        <v>146</v>
      </c>
      <c r="G264" s="65">
        <v>2</v>
      </c>
      <c r="H264" s="151">
        <v>30</v>
      </c>
      <c r="I264" s="152">
        <v>60</v>
      </c>
      <c r="J264" s="80">
        <v>50</v>
      </c>
      <c r="K264" s="87">
        <f t="shared" si="16"/>
        <v>1.2</v>
      </c>
      <c r="L264" s="87">
        <f t="shared" si="17"/>
        <v>1.2</v>
      </c>
      <c r="M264" s="46">
        <f t="shared" si="18"/>
        <v>90</v>
      </c>
      <c r="N264" s="393"/>
      <c r="O264" s="412"/>
      <c r="P264" s="390"/>
      <c r="Q264" s="393"/>
      <c r="R264" s="390"/>
      <c r="S264" s="359"/>
      <c r="T264" s="393"/>
      <c r="U264" s="359"/>
      <c r="V264" s="393"/>
      <c r="W264" s="359"/>
      <c r="X264" s="393"/>
      <c r="Y264" s="335"/>
      <c r="Z264" s="335"/>
      <c r="AA264" s="335"/>
      <c r="AB264" s="390"/>
      <c r="AC264" s="335"/>
      <c r="AD264" s="83"/>
    </row>
    <row r="265" spans="1:30" s="225" customFormat="1" ht="18" customHeight="1">
      <c r="A265" s="124"/>
      <c r="B265" s="99"/>
      <c r="C265" s="85"/>
      <c r="D265" s="42"/>
      <c r="E265" s="43" t="s">
        <v>182</v>
      </c>
      <c r="F265" s="44" t="s">
        <v>232</v>
      </c>
      <c r="G265" s="65">
        <v>2</v>
      </c>
      <c r="H265" s="151">
        <v>30</v>
      </c>
      <c r="I265" s="152">
        <v>60</v>
      </c>
      <c r="J265" s="80">
        <v>50</v>
      </c>
      <c r="K265" s="87">
        <f t="shared" si="16"/>
        <v>1.2</v>
      </c>
      <c r="L265" s="87">
        <f t="shared" si="17"/>
        <v>1.2</v>
      </c>
      <c r="M265" s="46">
        <f t="shared" si="18"/>
        <v>90</v>
      </c>
      <c r="N265" s="393"/>
      <c r="O265" s="412"/>
      <c r="P265" s="390"/>
      <c r="Q265" s="393"/>
      <c r="R265" s="390"/>
      <c r="S265" s="359"/>
      <c r="T265" s="393"/>
      <c r="U265" s="359"/>
      <c r="V265" s="393"/>
      <c r="W265" s="359"/>
      <c r="X265" s="393"/>
      <c r="Y265" s="335"/>
      <c r="Z265" s="335"/>
      <c r="AA265" s="335"/>
      <c r="AB265" s="390"/>
      <c r="AC265" s="335"/>
      <c r="AD265" s="83"/>
    </row>
    <row r="266" spans="1:30" s="225" customFormat="1" ht="18" customHeight="1">
      <c r="A266" s="124"/>
      <c r="B266" s="99"/>
      <c r="C266" s="85"/>
      <c r="D266" s="42"/>
      <c r="E266" s="43" t="s">
        <v>182</v>
      </c>
      <c r="F266" s="44" t="s">
        <v>167</v>
      </c>
      <c r="G266" s="65">
        <v>2</v>
      </c>
      <c r="H266" s="151">
        <v>30</v>
      </c>
      <c r="I266" s="154">
        <v>60</v>
      </c>
      <c r="J266" s="80">
        <v>50</v>
      </c>
      <c r="K266" s="87">
        <f t="shared" si="16"/>
        <v>1.2</v>
      </c>
      <c r="L266" s="87">
        <f t="shared" si="17"/>
        <v>1.2</v>
      </c>
      <c r="M266" s="46">
        <f t="shared" si="18"/>
        <v>90</v>
      </c>
      <c r="N266" s="393"/>
      <c r="O266" s="412"/>
      <c r="P266" s="390"/>
      <c r="Q266" s="393"/>
      <c r="R266" s="390"/>
      <c r="S266" s="359"/>
      <c r="T266" s="393"/>
      <c r="U266" s="359"/>
      <c r="V266" s="393"/>
      <c r="W266" s="359"/>
      <c r="X266" s="393"/>
      <c r="Y266" s="335"/>
      <c r="Z266" s="335"/>
      <c r="AA266" s="335"/>
      <c r="AB266" s="390"/>
      <c r="AC266" s="335"/>
      <c r="AD266" s="83"/>
    </row>
    <row r="267" spans="1:30" s="225" customFormat="1" ht="18" customHeight="1">
      <c r="A267" s="124"/>
      <c r="B267" s="99"/>
      <c r="C267" s="85"/>
      <c r="D267" s="42"/>
      <c r="E267" s="254" t="s">
        <v>394</v>
      </c>
      <c r="F267" s="255" t="s">
        <v>189</v>
      </c>
      <c r="G267" s="251">
        <v>2</v>
      </c>
      <c r="H267" s="258"/>
      <c r="I267" s="259"/>
      <c r="J267" s="253">
        <v>38</v>
      </c>
      <c r="K267" s="87">
        <f t="shared" si="16"/>
        <v>0</v>
      </c>
      <c r="L267" s="87">
        <f t="shared" si="17"/>
        <v>0</v>
      </c>
      <c r="M267" s="46">
        <f t="shared" si="18"/>
        <v>19</v>
      </c>
      <c r="N267" s="393"/>
      <c r="O267" s="412"/>
      <c r="P267" s="390"/>
      <c r="Q267" s="393"/>
      <c r="R267" s="390"/>
      <c r="S267" s="359"/>
      <c r="T267" s="393"/>
      <c r="U267" s="359"/>
      <c r="V267" s="393"/>
      <c r="W267" s="359"/>
      <c r="X267" s="393"/>
      <c r="Y267" s="335"/>
      <c r="Z267" s="335"/>
      <c r="AA267" s="335"/>
      <c r="AB267" s="390"/>
      <c r="AC267" s="335"/>
      <c r="AD267" s="83"/>
    </row>
    <row r="268" spans="1:30" s="225" customFormat="1" ht="18" hidden="1" customHeight="1">
      <c r="A268" s="124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6"/>
        <v>0</v>
      </c>
      <c r="L268" s="87">
        <f t="shared" si="17"/>
        <v>0</v>
      </c>
      <c r="M268" s="46">
        <f t="shared" si="18"/>
        <v>0</v>
      </c>
      <c r="N268" s="393"/>
      <c r="O268" s="412"/>
      <c r="P268" s="390"/>
      <c r="Q268" s="393"/>
      <c r="R268" s="390"/>
      <c r="S268" s="359"/>
      <c r="T268" s="393"/>
      <c r="U268" s="359"/>
      <c r="V268" s="393"/>
      <c r="W268" s="359"/>
      <c r="X268" s="393"/>
      <c r="Y268" s="335"/>
      <c r="Z268" s="335"/>
      <c r="AA268" s="335"/>
      <c r="AB268" s="390"/>
      <c r="AC268" s="335"/>
      <c r="AD268" s="83"/>
    </row>
    <row r="269" spans="1:30" s="225" customFormat="1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6"/>
        <v>0</v>
      </c>
      <c r="L269" s="87">
        <f t="shared" si="17"/>
        <v>0</v>
      </c>
      <c r="M269" s="46">
        <f t="shared" si="18"/>
        <v>0</v>
      </c>
      <c r="N269" s="393"/>
      <c r="O269" s="412"/>
      <c r="P269" s="390"/>
      <c r="Q269" s="393"/>
      <c r="R269" s="390"/>
      <c r="S269" s="359"/>
      <c r="T269" s="393"/>
      <c r="U269" s="359"/>
      <c r="V269" s="393"/>
      <c r="W269" s="359"/>
      <c r="X269" s="393"/>
      <c r="Y269" s="335"/>
      <c r="Z269" s="335"/>
      <c r="AA269" s="335"/>
      <c r="AB269" s="390"/>
      <c r="AC269" s="335"/>
      <c r="AD269" s="83"/>
    </row>
    <row r="270" spans="1:30" s="225" customFormat="1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2"/>
      <c r="J270" s="80"/>
      <c r="K270" s="87">
        <f t="shared" si="16"/>
        <v>0</v>
      </c>
      <c r="L270" s="87">
        <f t="shared" si="17"/>
        <v>0</v>
      </c>
      <c r="M270" s="46">
        <f t="shared" si="18"/>
        <v>0</v>
      </c>
      <c r="N270" s="393"/>
      <c r="O270" s="412"/>
      <c r="P270" s="390"/>
      <c r="Q270" s="393"/>
      <c r="R270" s="390"/>
      <c r="S270" s="359"/>
      <c r="T270" s="393"/>
      <c r="U270" s="359"/>
      <c r="V270" s="393"/>
      <c r="W270" s="359"/>
      <c r="X270" s="393"/>
      <c r="Y270" s="335"/>
      <c r="Z270" s="335"/>
      <c r="AA270" s="335"/>
      <c r="AB270" s="390"/>
      <c r="AC270" s="335"/>
      <c r="AD270" s="83"/>
    </row>
    <row r="271" spans="1:30" s="225" customFormat="1" ht="18" hidden="1" customHeight="1">
      <c r="A271" s="124"/>
      <c r="B271" s="99"/>
      <c r="C271" s="85"/>
      <c r="D271" s="42"/>
      <c r="E271" s="43"/>
      <c r="F271" s="44"/>
      <c r="G271" s="65"/>
      <c r="H271" s="151"/>
      <c r="I271" s="152"/>
      <c r="J271" s="80"/>
      <c r="K271" s="87">
        <f t="shared" ref="K271:K334" si="19">IF(OR(LEFT(E271,2)="ĐA",LEFT(E271,2)="DA",LEFT(E271,5)="Đồ án",LEFT(E271,5)="Đồán ",LEFT(E271,9)="Sinh hoạt",LEFT(E271,9)="sinh hoạt",LEFT(E271,6)="Cố vấn",LEFT(E271,6)="cố vấn",LEFT(E271,4)="cvht",LEFT(E271,4)="CVHT",LEFT(E271,4)="shcn",LEFT(E271,4)="SHCN"),0,(IF(AND(H271&gt;0,J271&gt;0),IF(J271&gt;60,1.3,IF(J271&gt;35,1.2,1)),0)))</f>
        <v>0</v>
      </c>
      <c r="L271" s="87">
        <f t="shared" ref="L271:L334" si="20">IF(OR(LEFT(E271,2)="ĐA",LEFT(E271,2)="DA",LEFT(E271,5)="Đồ án",LEFT(E271,5)="Đồán "),0,IF(AND(J271&gt;0,I271&gt;0),IF(AND(OR(LEFT(E271,4)="GDQP",LEFT(E271,4)="gdqp",LEFT(E271,19)="Giáo dục quốc phòng"),J271&gt;50),1.3,IF(J271&gt;35,1.2,IF(J271&gt;29,1.1,1))),0))</f>
        <v>0</v>
      </c>
      <c r="M271" s="46">
        <f t="shared" ref="M271:M334" si="21">ROUND(IF(OR(LEFT(E271,2)="ĐA",LEFT(E271,2)="DA",LEFT(E271,5)="Đồ án",LEFT(E271,5)="Đồán "),J271*0.5,(IF(H271&gt;0,H271*K271,"0")+IF(I271&gt;0,(I271*0.75)*L271,"0"))),1)</f>
        <v>0</v>
      </c>
      <c r="N271" s="393"/>
      <c r="O271" s="412"/>
      <c r="P271" s="390"/>
      <c r="Q271" s="393"/>
      <c r="R271" s="390"/>
      <c r="S271" s="359"/>
      <c r="T271" s="393"/>
      <c r="U271" s="359"/>
      <c r="V271" s="393"/>
      <c r="W271" s="359"/>
      <c r="X271" s="393"/>
      <c r="Y271" s="335"/>
      <c r="Z271" s="335"/>
      <c r="AA271" s="335"/>
      <c r="AB271" s="390"/>
      <c r="AC271" s="335"/>
      <c r="AD271" s="83"/>
    </row>
    <row r="272" spans="1:30" ht="18" hidden="1" customHeight="1">
      <c r="A272" s="98"/>
      <c r="B272" s="99"/>
      <c r="C272" s="85"/>
      <c r="D272" s="42"/>
      <c r="E272" s="43"/>
      <c r="F272" s="44"/>
      <c r="G272" s="65"/>
      <c r="H272" s="151"/>
      <c r="I272" s="152"/>
      <c r="J272" s="80"/>
      <c r="K272" s="87">
        <f t="shared" si="19"/>
        <v>0</v>
      </c>
      <c r="L272" s="87">
        <f t="shared" si="20"/>
        <v>0</v>
      </c>
      <c r="M272" s="46">
        <f t="shared" si="21"/>
        <v>0</v>
      </c>
      <c r="N272" s="393"/>
      <c r="O272" s="412"/>
      <c r="P272" s="390"/>
      <c r="Q272" s="393"/>
      <c r="R272" s="390"/>
      <c r="S272" s="337"/>
      <c r="T272" s="393"/>
      <c r="U272" s="337"/>
      <c r="V272" s="393"/>
      <c r="W272" s="337"/>
      <c r="X272" s="393"/>
      <c r="Y272" s="335"/>
      <c r="Z272" s="335"/>
      <c r="AA272" s="335"/>
      <c r="AB272" s="390"/>
      <c r="AC272" s="335"/>
      <c r="AD272" s="83"/>
    </row>
    <row r="273" spans="1:30" ht="18" hidden="1" customHeight="1">
      <c r="A273" s="98"/>
      <c r="B273" s="99"/>
      <c r="C273" s="85"/>
      <c r="D273" s="42"/>
      <c r="E273" s="43"/>
      <c r="F273" s="44"/>
      <c r="G273" s="65"/>
      <c r="H273" s="151"/>
      <c r="I273" s="152"/>
      <c r="J273" s="80"/>
      <c r="K273" s="87">
        <f t="shared" si="19"/>
        <v>0</v>
      </c>
      <c r="L273" s="87">
        <f t="shared" si="20"/>
        <v>0</v>
      </c>
      <c r="M273" s="46">
        <f t="shared" si="21"/>
        <v>0</v>
      </c>
      <c r="N273" s="393"/>
      <c r="O273" s="412"/>
      <c r="P273" s="390"/>
      <c r="Q273" s="393"/>
      <c r="R273" s="390"/>
      <c r="S273" s="337"/>
      <c r="T273" s="393"/>
      <c r="U273" s="337"/>
      <c r="V273" s="393"/>
      <c r="W273" s="337"/>
      <c r="X273" s="393"/>
      <c r="Y273" s="335"/>
      <c r="Z273" s="335"/>
      <c r="AA273" s="335"/>
      <c r="AB273" s="390"/>
      <c r="AC273" s="335"/>
      <c r="AD273" s="83"/>
    </row>
    <row r="274" spans="1:30" ht="18" hidden="1" customHeight="1">
      <c r="A274" s="98"/>
      <c r="B274" s="99"/>
      <c r="C274" s="85"/>
      <c r="D274" s="42"/>
      <c r="E274" s="43"/>
      <c r="F274" s="44"/>
      <c r="G274" s="65"/>
      <c r="H274" s="151"/>
      <c r="I274" s="152"/>
      <c r="J274" s="80"/>
      <c r="K274" s="87">
        <f t="shared" si="19"/>
        <v>0</v>
      </c>
      <c r="L274" s="87">
        <f t="shared" si="20"/>
        <v>0</v>
      </c>
      <c r="M274" s="46">
        <f t="shared" si="21"/>
        <v>0</v>
      </c>
      <c r="N274" s="393"/>
      <c r="O274" s="412"/>
      <c r="P274" s="390"/>
      <c r="Q274" s="393"/>
      <c r="R274" s="390"/>
      <c r="S274" s="337"/>
      <c r="T274" s="393"/>
      <c r="U274" s="337"/>
      <c r="V274" s="393"/>
      <c r="W274" s="337"/>
      <c r="X274" s="393"/>
      <c r="Y274" s="335"/>
      <c r="Z274" s="335"/>
      <c r="AA274" s="335"/>
      <c r="AB274" s="390"/>
      <c r="AC274" s="335"/>
      <c r="AD274" s="83"/>
    </row>
    <row r="275" spans="1:30" ht="18" hidden="1" customHeight="1">
      <c r="A275" s="124"/>
      <c r="B275" s="99"/>
      <c r="C275" s="85"/>
      <c r="D275" s="42"/>
      <c r="E275" s="43"/>
      <c r="F275" s="44"/>
      <c r="G275" s="65"/>
      <c r="H275" s="151"/>
      <c r="I275" s="152"/>
      <c r="J275" s="80"/>
      <c r="K275" s="87">
        <f t="shared" si="19"/>
        <v>0</v>
      </c>
      <c r="L275" s="87">
        <f t="shared" si="20"/>
        <v>0</v>
      </c>
      <c r="M275" s="46">
        <f t="shared" si="21"/>
        <v>0</v>
      </c>
      <c r="N275" s="393"/>
      <c r="O275" s="412"/>
      <c r="P275" s="390"/>
      <c r="Q275" s="393"/>
      <c r="R275" s="390"/>
      <c r="S275" s="359"/>
      <c r="T275" s="393"/>
      <c r="U275" s="359"/>
      <c r="V275" s="393"/>
      <c r="W275" s="359"/>
      <c r="X275" s="393"/>
      <c r="Y275" s="335"/>
      <c r="Z275" s="335"/>
      <c r="AA275" s="335"/>
      <c r="AB275" s="390"/>
      <c r="AC275" s="335"/>
      <c r="AD275" s="83"/>
    </row>
    <row r="276" spans="1:30" ht="18" hidden="1" customHeight="1">
      <c r="A276" s="124"/>
      <c r="B276" s="99"/>
      <c r="C276" s="85"/>
      <c r="D276" s="42"/>
      <c r="E276" s="43"/>
      <c r="F276" s="44"/>
      <c r="G276" s="65"/>
      <c r="H276" s="151"/>
      <c r="I276" s="154"/>
      <c r="J276" s="80"/>
      <c r="K276" s="87">
        <f t="shared" si="19"/>
        <v>0</v>
      </c>
      <c r="L276" s="87">
        <f t="shared" si="20"/>
        <v>0</v>
      </c>
      <c r="M276" s="46">
        <f t="shared" si="21"/>
        <v>0</v>
      </c>
      <c r="N276" s="393"/>
      <c r="O276" s="412"/>
      <c r="P276" s="390"/>
      <c r="Q276" s="393"/>
      <c r="R276" s="390"/>
      <c r="S276" s="359"/>
      <c r="T276" s="393"/>
      <c r="U276" s="359"/>
      <c r="V276" s="393"/>
      <c r="W276" s="359"/>
      <c r="X276" s="393"/>
      <c r="Y276" s="335"/>
      <c r="Z276" s="335"/>
      <c r="AA276" s="335"/>
      <c r="AB276" s="390"/>
      <c r="AC276" s="335"/>
      <c r="AD276" s="83"/>
    </row>
    <row r="277" spans="1:30" ht="18" customHeight="1">
      <c r="A277" s="97">
        <v>14</v>
      </c>
      <c r="B277" s="100" t="s">
        <v>103</v>
      </c>
      <c r="C277" s="101" t="s">
        <v>44</v>
      </c>
      <c r="D277" s="42">
        <v>20200002201</v>
      </c>
      <c r="E277" s="43" t="s">
        <v>314</v>
      </c>
      <c r="F277" s="44" t="s">
        <v>315</v>
      </c>
      <c r="G277" s="65">
        <v>1</v>
      </c>
      <c r="H277" s="155">
        <v>30</v>
      </c>
      <c r="I277" s="156"/>
      <c r="J277" s="80">
        <v>58</v>
      </c>
      <c r="K277" s="87">
        <f t="shared" si="19"/>
        <v>1.2</v>
      </c>
      <c r="L277" s="87">
        <f t="shared" si="20"/>
        <v>0</v>
      </c>
      <c r="M277" s="46">
        <f t="shared" si="21"/>
        <v>36</v>
      </c>
      <c r="N277" s="392">
        <v>67.5</v>
      </c>
      <c r="O277" s="411">
        <v>0</v>
      </c>
      <c r="P277" s="389">
        <f>SUM(M277:M294)+N257+O257</f>
        <v>867.19999999999993</v>
      </c>
      <c r="Q277" s="392" t="s">
        <v>138</v>
      </c>
      <c r="R277" s="389">
        <v>50</v>
      </c>
      <c r="S277" s="355" t="s">
        <v>100</v>
      </c>
      <c r="T277" s="392" t="s">
        <v>100</v>
      </c>
      <c r="U277" s="355" t="s">
        <v>139</v>
      </c>
      <c r="V277" s="392">
        <v>112</v>
      </c>
      <c r="W277" s="355">
        <v>56</v>
      </c>
      <c r="X277" s="392">
        <v>56</v>
      </c>
      <c r="Y277" s="367">
        <f>ROUND((P277-T277),1)</f>
        <v>417.2</v>
      </c>
      <c r="Z277" s="362">
        <f>IF(OR(SUM(V277:V296)="",SUM(Q277:Q296)=""),0,IF(OR(SUM(U277:U296)=320,SUM(V277:V296)&gt;0),ROUND((SUM(Q277:Q296)-SUM(V277:V296)),1),0))</f>
        <v>-112</v>
      </c>
      <c r="AA277" s="362">
        <f>IF(OR(SUM(X277:X296)="",SUM(R277:R296)=""),0,IF(OR(SUM(W277:W296)=160,SUM(X277:X296)&gt;0),ROUND((SUM(R277:R296)-SUM(X277:X296)),1),0))</f>
        <v>-6</v>
      </c>
      <c r="AB277" s="389"/>
      <c r="AC277" s="363">
        <f>SUM(Y277:AA296)</f>
        <v>299.2</v>
      </c>
      <c r="AD277" s="102"/>
    </row>
    <row r="278" spans="1:30" s="225" customFormat="1" ht="18" customHeight="1">
      <c r="A278" s="256"/>
      <c r="B278" s="257"/>
      <c r="C278" s="96"/>
      <c r="D278" s="42">
        <v>20200002201</v>
      </c>
      <c r="E278" s="43" t="s">
        <v>492</v>
      </c>
      <c r="F278" s="44" t="s">
        <v>315</v>
      </c>
      <c r="G278" s="65">
        <v>1</v>
      </c>
      <c r="H278" s="155"/>
      <c r="I278" s="156">
        <v>30</v>
      </c>
      <c r="J278" s="80">
        <v>58</v>
      </c>
      <c r="K278" s="87">
        <f t="shared" si="19"/>
        <v>0</v>
      </c>
      <c r="L278" s="87">
        <f t="shared" si="20"/>
        <v>1.2</v>
      </c>
      <c r="M278" s="46">
        <f t="shared" si="21"/>
        <v>27</v>
      </c>
      <c r="N278" s="393"/>
      <c r="O278" s="412"/>
      <c r="P278" s="390"/>
      <c r="Q278" s="393"/>
      <c r="R278" s="390"/>
      <c r="S278" s="356"/>
      <c r="T278" s="393"/>
      <c r="U278" s="356"/>
      <c r="V278" s="393"/>
      <c r="W278" s="356"/>
      <c r="X278" s="393"/>
      <c r="Y278" s="368"/>
      <c r="Z278" s="364"/>
      <c r="AA278" s="364"/>
      <c r="AB278" s="390"/>
      <c r="AC278" s="391"/>
      <c r="AD278" s="102"/>
    </row>
    <row r="279" spans="1:30" s="225" customFormat="1" ht="18" customHeight="1">
      <c r="A279" s="256"/>
      <c r="B279" s="257"/>
      <c r="C279" s="96"/>
      <c r="D279" s="42">
        <v>20200002201</v>
      </c>
      <c r="E279" s="43" t="s">
        <v>493</v>
      </c>
      <c r="F279" s="44" t="s">
        <v>315</v>
      </c>
      <c r="G279" s="65">
        <v>1</v>
      </c>
      <c r="H279" s="155"/>
      <c r="I279" s="156">
        <v>30</v>
      </c>
      <c r="J279" s="80">
        <v>58</v>
      </c>
      <c r="K279" s="87">
        <f t="shared" si="19"/>
        <v>0</v>
      </c>
      <c r="L279" s="87">
        <f t="shared" si="20"/>
        <v>1.2</v>
      </c>
      <c r="M279" s="46">
        <f t="shared" si="21"/>
        <v>27</v>
      </c>
      <c r="N279" s="393"/>
      <c r="O279" s="412"/>
      <c r="P279" s="390"/>
      <c r="Q279" s="393"/>
      <c r="R279" s="390"/>
      <c r="S279" s="356"/>
      <c r="T279" s="393"/>
      <c r="U279" s="356"/>
      <c r="V279" s="393"/>
      <c r="W279" s="356"/>
      <c r="X279" s="393"/>
      <c r="Y279" s="368"/>
      <c r="Z279" s="364"/>
      <c r="AA279" s="364"/>
      <c r="AB279" s="390"/>
      <c r="AC279" s="391"/>
      <c r="AD279" s="102"/>
    </row>
    <row r="280" spans="1:30" ht="18" customHeight="1">
      <c r="A280" s="90"/>
      <c r="B280" s="107"/>
      <c r="C280" s="108"/>
      <c r="D280" s="42">
        <v>21100009601</v>
      </c>
      <c r="E280" s="43" t="s">
        <v>207</v>
      </c>
      <c r="F280" s="44" t="s">
        <v>316</v>
      </c>
      <c r="G280" s="65">
        <v>1</v>
      </c>
      <c r="H280" s="155">
        <v>30</v>
      </c>
      <c r="I280" s="156">
        <v>30</v>
      </c>
      <c r="J280" s="80">
        <v>30</v>
      </c>
      <c r="K280" s="87">
        <f t="shared" si="19"/>
        <v>1</v>
      </c>
      <c r="L280" s="87">
        <f t="shared" si="20"/>
        <v>1.1000000000000001</v>
      </c>
      <c r="M280" s="46">
        <f t="shared" si="21"/>
        <v>54.8</v>
      </c>
      <c r="N280" s="393"/>
      <c r="O280" s="412"/>
      <c r="P280" s="390"/>
      <c r="Q280" s="393"/>
      <c r="R280" s="390"/>
      <c r="S280" s="337"/>
      <c r="T280" s="393"/>
      <c r="U280" s="337"/>
      <c r="V280" s="393"/>
      <c r="W280" s="337"/>
      <c r="X280" s="393"/>
      <c r="Y280" s="335"/>
      <c r="Z280" s="335"/>
      <c r="AA280" s="335"/>
      <c r="AB280" s="390"/>
      <c r="AC280" s="335"/>
      <c r="AD280" s="102"/>
    </row>
    <row r="281" spans="1:30" ht="18" customHeight="1">
      <c r="A281" s="90"/>
      <c r="B281" s="369"/>
      <c r="C281" s="370"/>
      <c r="D281" s="42">
        <v>21100009602</v>
      </c>
      <c r="E281" s="43" t="s">
        <v>207</v>
      </c>
      <c r="F281" s="44" t="s">
        <v>317</v>
      </c>
      <c r="G281" s="65">
        <v>1</v>
      </c>
      <c r="H281" s="155">
        <v>30</v>
      </c>
      <c r="I281" s="156">
        <v>30</v>
      </c>
      <c r="J281" s="80">
        <v>34</v>
      </c>
      <c r="K281" s="87">
        <f t="shared" si="19"/>
        <v>1</v>
      </c>
      <c r="L281" s="87">
        <f t="shared" si="20"/>
        <v>1.1000000000000001</v>
      </c>
      <c r="M281" s="46">
        <f t="shared" si="21"/>
        <v>54.8</v>
      </c>
      <c r="N281" s="393"/>
      <c r="O281" s="412"/>
      <c r="P281" s="390"/>
      <c r="Q281" s="393"/>
      <c r="R281" s="390"/>
      <c r="S281" s="337"/>
      <c r="T281" s="393"/>
      <c r="U281" s="337"/>
      <c r="V281" s="393"/>
      <c r="W281" s="337"/>
      <c r="X281" s="393"/>
      <c r="Y281" s="335"/>
      <c r="Z281" s="335"/>
      <c r="AA281" s="335"/>
      <c r="AB281" s="390"/>
      <c r="AC281" s="335"/>
      <c r="AD281" s="102"/>
    </row>
    <row r="282" spans="1:30" ht="18" customHeight="1">
      <c r="A282" s="90"/>
      <c r="B282" s="369"/>
      <c r="C282" s="370"/>
      <c r="D282" s="42">
        <v>21100009906</v>
      </c>
      <c r="E282" s="43" t="s">
        <v>318</v>
      </c>
      <c r="F282" s="44" t="s">
        <v>205</v>
      </c>
      <c r="G282" s="65">
        <v>1</v>
      </c>
      <c r="H282" s="155">
        <v>45</v>
      </c>
      <c r="I282" s="156">
        <v>30</v>
      </c>
      <c r="J282" s="80">
        <v>17</v>
      </c>
      <c r="K282" s="87">
        <f t="shared" si="19"/>
        <v>1</v>
      </c>
      <c r="L282" s="87">
        <f t="shared" si="20"/>
        <v>1</v>
      </c>
      <c r="M282" s="46">
        <f t="shared" si="21"/>
        <v>67.5</v>
      </c>
      <c r="N282" s="393"/>
      <c r="O282" s="412"/>
      <c r="P282" s="390"/>
      <c r="Q282" s="393"/>
      <c r="R282" s="390"/>
      <c r="S282" s="337"/>
      <c r="T282" s="393"/>
      <c r="U282" s="337"/>
      <c r="V282" s="393"/>
      <c r="W282" s="337"/>
      <c r="X282" s="393"/>
      <c r="Y282" s="335"/>
      <c r="Z282" s="335"/>
      <c r="AA282" s="335"/>
      <c r="AB282" s="390"/>
      <c r="AC282" s="335"/>
      <c r="AD282" s="102"/>
    </row>
    <row r="283" spans="1:30" ht="18" customHeight="1">
      <c r="A283" s="90"/>
      <c r="B283" s="107"/>
      <c r="C283" s="108"/>
      <c r="D283" s="42"/>
      <c r="E283" s="43" t="s">
        <v>218</v>
      </c>
      <c r="F283" s="44" t="s">
        <v>232</v>
      </c>
      <c r="G283" s="65"/>
      <c r="H283" s="155"/>
      <c r="I283" s="156"/>
      <c r="J283" s="80"/>
      <c r="K283" s="87">
        <f t="shared" si="19"/>
        <v>0</v>
      </c>
      <c r="L283" s="87">
        <f t="shared" si="20"/>
        <v>0</v>
      </c>
      <c r="M283" s="46">
        <f t="shared" si="21"/>
        <v>0</v>
      </c>
      <c r="N283" s="393"/>
      <c r="O283" s="412"/>
      <c r="P283" s="390"/>
      <c r="Q283" s="393"/>
      <c r="R283" s="390"/>
      <c r="S283" s="337"/>
      <c r="T283" s="393"/>
      <c r="U283" s="337"/>
      <c r="V283" s="393"/>
      <c r="W283" s="337"/>
      <c r="X283" s="393"/>
      <c r="Y283" s="335"/>
      <c r="Z283" s="335"/>
      <c r="AA283" s="335"/>
      <c r="AB283" s="390"/>
      <c r="AC283" s="335"/>
      <c r="AD283" s="102"/>
    </row>
    <row r="284" spans="1:30" ht="18" customHeight="1">
      <c r="A284" s="90"/>
      <c r="B284" s="107"/>
      <c r="C284" s="108"/>
      <c r="D284" s="42"/>
      <c r="E284" s="43" t="s">
        <v>207</v>
      </c>
      <c r="F284" s="44" t="s">
        <v>386</v>
      </c>
      <c r="G284" s="65">
        <v>2</v>
      </c>
      <c r="H284" s="155">
        <v>30</v>
      </c>
      <c r="I284" s="156">
        <v>30</v>
      </c>
      <c r="J284" s="80">
        <v>40</v>
      </c>
      <c r="K284" s="87">
        <f t="shared" si="19"/>
        <v>1.2</v>
      </c>
      <c r="L284" s="87">
        <f t="shared" si="20"/>
        <v>1.2</v>
      </c>
      <c r="M284" s="46">
        <f t="shared" si="21"/>
        <v>63</v>
      </c>
      <c r="N284" s="393"/>
      <c r="O284" s="412"/>
      <c r="P284" s="390"/>
      <c r="Q284" s="393"/>
      <c r="R284" s="390"/>
      <c r="S284" s="337"/>
      <c r="T284" s="393"/>
      <c r="U284" s="337"/>
      <c r="V284" s="393"/>
      <c r="W284" s="337"/>
      <c r="X284" s="393"/>
      <c r="Y284" s="335"/>
      <c r="Z284" s="335"/>
      <c r="AA284" s="335"/>
      <c r="AB284" s="390"/>
      <c r="AC284" s="335"/>
      <c r="AD284" s="102"/>
    </row>
    <row r="285" spans="1:30" ht="18" customHeight="1">
      <c r="A285" s="90"/>
      <c r="B285" s="107"/>
      <c r="C285" s="108"/>
      <c r="D285" s="42"/>
      <c r="E285" s="43" t="s">
        <v>161</v>
      </c>
      <c r="F285" s="44" t="s">
        <v>397</v>
      </c>
      <c r="G285" s="65">
        <v>2</v>
      </c>
      <c r="H285" s="151">
        <v>30</v>
      </c>
      <c r="I285" s="156">
        <v>60</v>
      </c>
      <c r="J285" s="80">
        <v>40</v>
      </c>
      <c r="K285" s="87">
        <f t="shared" si="19"/>
        <v>1.2</v>
      </c>
      <c r="L285" s="87">
        <f t="shared" si="20"/>
        <v>1.2</v>
      </c>
      <c r="M285" s="46">
        <f t="shared" si="21"/>
        <v>90</v>
      </c>
      <c r="N285" s="393"/>
      <c r="O285" s="412"/>
      <c r="P285" s="390"/>
      <c r="Q285" s="393"/>
      <c r="R285" s="390"/>
      <c r="S285" s="337"/>
      <c r="T285" s="393"/>
      <c r="U285" s="337"/>
      <c r="V285" s="393"/>
      <c r="W285" s="337"/>
      <c r="X285" s="393"/>
      <c r="Y285" s="335"/>
      <c r="Z285" s="335"/>
      <c r="AA285" s="335"/>
      <c r="AB285" s="390"/>
      <c r="AC285" s="335"/>
      <c r="AD285" s="102"/>
    </row>
    <row r="286" spans="1:30" ht="18" customHeight="1">
      <c r="A286" s="121"/>
      <c r="B286" s="107"/>
      <c r="C286" s="108"/>
      <c r="D286" s="42"/>
      <c r="E286" s="43" t="s">
        <v>161</v>
      </c>
      <c r="F286" s="44" t="s">
        <v>399</v>
      </c>
      <c r="G286" s="65">
        <v>2</v>
      </c>
      <c r="H286" s="155">
        <v>30</v>
      </c>
      <c r="I286" s="156">
        <v>60</v>
      </c>
      <c r="J286" s="80">
        <v>40</v>
      </c>
      <c r="K286" s="87">
        <f t="shared" si="19"/>
        <v>1.2</v>
      </c>
      <c r="L286" s="87">
        <f t="shared" si="20"/>
        <v>1.2</v>
      </c>
      <c r="M286" s="46">
        <f t="shared" si="21"/>
        <v>90</v>
      </c>
      <c r="N286" s="393"/>
      <c r="O286" s="412"/>
      <c r="P286" s="390"/>
      <c r="Q286" s="393"/>
      <c r="R286" s="390"/>
      <c r="S286" s="359"/>
      <c r="T286" s="393"/>
      <c r="U286" s="359"/>
      <c r="V286" s="393"/>
      <c r="W286" s="359"/>
      <c r="X286" s="393"/>
      <c r="Y286" s="335"/>
      <c r="Z286" s="335"/>
      <c r="AA286" s="335"/>
      <c r="AB286" s="390"/>
      <c r="AC286" s="335"/>
      <c r="AD286" s="102"/>
    </row>
    <row r="287" spans="1:30" ht="18" customHeight="1">
      <c r="A287" s="121"/>
      <c r="B287" s="107"/>
      <c r="C287" s="108"/>
      <c r="D287" s="42"/>
      <c r="E287" s="43" t="s">
        <v>314</v>
      </c>
      <c r="F287" s="44" t="s">
        <v>392</v>
      </c>
      <c r="G287" s="65">
        <v>2</v>
      </c>
      <c r="H287" s="155">
        <v>30</v>
      </c>
      <c r="I287" s="156">
        <v>30</v>
      </c>
      <c r="J287" s="80">
        <v>34</v>
      </c>
      <c r="K287" s="87">
        <f t="shared" si="19"/>
        <v>1</v>
      </c>
      <c r="L287" s="87">
        <f t="shared" si="20"/>
        <v>1.1000000000000001</v>
      </c>
      <c r="M287" s="46">
        <f t="shared" si="21"/>
        <v>54.8</v>
      </c>
      <c r="N287" s="393"/>
      <c r="O287" s="412"/>
      <c r="P287" s="390"/>
      <c r="Q287" s="393"/>
      <c r="R287" s="390"/>
      <c r="S287" s="359"/>
      <c r="T287" s="393"/>
      <c r="U287" s="359"/>
      <c r="V287" s="393"/>
      <c r="W287" s="359"/>
      <c r="X287" s="393"/>
      <c r="Y287" s="335"/>
      <c r="Z287" s="335"/>
      <c r="AA287" s="335"/>
      <c r="AB287" s="390"/>
      <c r="AC287" s="335"/>
      <c r="AD287" s="102"/>
    </row>
    <row r="288" spans="1:30" ht="22.5" customHeight="1">
      <c r="A288" s="121"/>
      <c r="B288" s="107"/>
      <c r="C288" s="108"/>
      <c r="D288" s="42"/>
      <c r="E288" s="43" t="s">
        <v>314</v>
      </c>
      <c r="F288" s="44" t="s">
        <v>392</v>
      </c>
      <c r="G288" s="65">
        <v>2</v>
      </c>
      <c r="H288" s="155">
        <v>30</v>
      </c>
      <c r="I288" s="156">
        <v>30</v>
      </c>
      <c r="J288" s="80">
        <v>34</v>
      </c>
      <c r="K288" s="87">
        <f t="shared" si="19"/>
        <v>1</v>
      </c>
      <c r="L288" s="87">
        <f t="shared" si="20"/>
        <v>1.1000000000000001</v>
      </c>
      <c r="M288" s="46">
        <f t="shared" si="21"/>
        <v>54.8</v>
      </c>
      <c r="N288" s="393"/>
      <c r="O288" s="412"/>
      <c r="P288" s="390"/>
      <c r="Q288" s="393"/>
      <c r="R288" s="390"/>
      <c r="S288" s="359"/>
      <c r="T288" s="393"/>
      <c r="U288" s="359"/>
      <c r="V288" s="393"/>
      <c r="W288" s="359"/>
      <c r="X288" s="393"/>
      <c r="Y288" s="335"/>
      <c r="Z288" s="335"/>
      <c r="AA288" s="335"/>
      <c r="AB288" s="390"/>
      <c r="AC288" s="335"/>
      <c r="AD288" s="102"/>
    </row>
    <row r="289" spans="1:30" ht="18" customHeight="1">
      <c r="A289" s="121"/>
      <c r="B289" s="107"/>
      <c r="C289" s="108"/>
      <c r="D289" s="42"/>
      <c r="E289" s="43" t="s">
        <v>161</v>
      </c>
      <c r="F289" s="44" t="s">
        <v>467</v>
      </c>
      <c r="G289" s="65">
        <v>2</v>
      </c>
      <c r="H289" s="155">
        <v>30</v>
      </c>
      <c r="I289" s="156">
        <v>60</v>
      </c>
      <c r="J289" s="80">
        <v>40</v>
      </c>
      <c r="K289" s="87">
        <f t="shared" si="19"/>
        <v>1.2</v>
      </c>
      <c r="L289" s="87">
        <f t="shared" si="20"/>
        <v>1.2</v>
      </c>
      <c r="M289" s="46">
        <f t="shared" si="21"/>
        <v>90</v>
      </c>
      <c r="N289" s="393"/>
      <c r="O289" s="412"/>
      <c r="P289" s="390"/>
      <c r="Q289" s="393"/>
      <c r="R289" s="390"/>
      <c r="S289" s="359"/>
      <c r="T289" s="393"/>
      <c r="U289" s="359"/>
      <c r="V289" s="393"/>
      <c r="W289" s="359"/>
      <c r="X289" s="393"/>
      <c r="Y289" s="335"/>
      <c r="Z289" s="335"/>
      <c r="AA289" s="335"/>
      <c r="AB289" s="390"/>
      <c r="AC289" s="335"/>
      <c r="AD289" s="102"/>
    </row>
    <row r="290" spans="1:30" s="206" customFormat="1" ht="18" customHeight="1">
      <c r="A290" s="121"/>
      <c r="B290" s="107"/>
      <c r="C290" s="108"/>
      <c r="D290" s="42"/>
      <c r="E290" s="43" t="s">
        <v>161</v>
      </c>
      <c r="F290" s="44" t="s">
        <v>469</v>
      </c>
      <c r="G290" s="142">
        <v>2</v>
      </c>
      <c r="H290" s="155">
        <v>30</v>
      </c>
      <c r="I290" s="156">
        <v>60</v>
      </c>
      <c r="J290" s="80">
        <v>40</v>
      </c>
      <c r="K290" s="87">
        <f t="shared" si="19"/>
        <v>1.2</v>
      </c>
      <c r="L290" s="87">
        <f t="shared" si="20"/>
        <v>1.2</v>
      </c>
      <c r="M290" s="46">
        <f t="shared" si="21"/>
        <v>90</v>
      </c>
      <c r="N290" s="393"/>
      <c r="O290" s="412"/>
      <c r="P290" s="390"/>
      <c r="Q290" s="393"/>
      <c r="R290" s="390"/>
      <c r="S290" s="359"/>
      <c r="T290" s="393"/>
      <c r="U290" s="359"/>
      <c r="V290" s="393"/>
      <c r="W290" s="359"/>
      <c r="X290" s="393"/>
      <c r="Y290" s="335"/>
      <c r="Z290" s="335"/>
      <c r="AA290" s="335"/>
      <c r="AB290" s="390"/>
      <c r="AC290" s="335"/>
      <c r="AD290" s="102"/>
    </row>
    <row r="291" spans="1:30" s="206" customFormat="1" ht="18" hidden="1" customHeight="1">
      <c r="A291" s="121"/>
      <c r="B291" s="107"/>
      <c r="C291" s="108"/>
      <c r="D291" s="42"/>
      <c r="E291" s="43"/>
      <c r="F291" s="44"/>
      <c r="G291" s="142"/>
      <c r="H291" s="155"/>
      <c r="I291" s="156"/>
      <c r="J291" s="80"/>
      <c r="K291" s="87">
        <f t="shared" si="19"/>
        <v>0</v>
      </c>
      <c r="L291" s="87">
        <f t="shared" si="20"/>
        <v>0</v>
      </c>
      <c r="M291" s="46">
        <f t="shared" si="21"/>
        <v>0</v>
      </c>
      <c r="N291" s="393"/>
      <c r="O291" s="412"/>
      <c r="P291" s="390"/>
      <c r="Q291" s="393"/>
      <c r="R291" s="390"/>
      <c r="S291" s="359"/>
      <c r="T291" s="393"/>
      <c r="U291" s="359"/>
      <c r="V291" s="393"/>
      <c r="W291" s="359"/>
      <c r="X291" s="393"/>
      <c r="Y291" s="335"/>
      <c r="Z291" s="335"/>
      <c r="AA291" s="335"/>
      <c r="AB291" s="390"/>
      <c r="AC291" s="335"/>
      <c r="AD291" s="102"/>
    </row>
    <row r="292" spans="1:30" ht="17.25" hidden="1" customHeight="1">
      <c r="A292" s="121"/>
      <c r="B292" s="107"/>
      <c r="C292" s="108"/>
      <c r="D292" s="42"/>
      <c r="E292" s="43"/>
      <c r="F292" s="44"/>
      <c r="G292" s="142"/>
      <c r="H292" s="155"/>
      <c r="I292" s="156"/>
      <c r="J292" s="80"/>
      <c r="K292" s="87">
        <f t="shared" si="19"/>
        <v>0</v>
      </c>
      <c r="L292" s="87">
        <f t="shared" si="20"/>
        <v>0</v>
      </c>
      <c r="M292" s="46">
        <f t="shared" si="21"/>
        <v>0</v>
      </c>
      <c r="N292" s="393"/>
      <c r="O292" s="412"/>
      <c r="P292" s="390"/>
      <c r="Q292" s="393"/>
      <c r="R292" s="390"/>
      <c r="S292" s="359"/>
      <c r="T292" s="393"/>
      <c r="U292" s="359"/>
      <c r="V292" s="393"/>
      <c r="W292" s="359"/>
      <c r="X292" s="393"/>
      <c r="Y292" s="335"/>
      <c r="Z292" s="335"/>
      <c r="AA292" s="335"/>
      <c r="AB292" s="390"/>
      <c r="AC292" s="335"/>
      <c r="AD292" s="102"/>
    </row>
    <row r="293" spans="1:30" ht="18" hidden="1" customHeight="1">
      <c r="A293" s="90"/>
      <c r="B293" s="107"/>
      <c r="C293" s="108"/>
      <c r="D293" s="42"/>
      <c r="E293" s="43"/>
      <c r="F293" s="44"/>
      <c r="G293" s="142"/>
      <c r="H293" s="155"/>
      <c r="I293" s="156"/>
      <c r="J293" s="80"/>
      <c r="K293" s="87">
        <f t="shared" si="19"/>
        <v>0</v>
      </c>
      <c r="L293" s="87">
        <f t="shared" si="20"/>
        <v>0</v>
      </c>
      <c r="M293" s="46">
        <f t="shared" si="21"/>
        <v>0</v>
      </c>
      <c r="N293" s="393"/>
      <c r="O293" s="412"/>
      <c r="P293" s="390"/>
      <c r="Q293" s="393"/>
      <c r="R293" s="390"/>
      <c r="S293" s="337"/>
      <c r="T293" s="393"/>
      <c r="U293" s="337"/>
      <c r="V293" s="393"/>
      <c r="W293" s="337"/>
      <c r="X293" s="393"/>
      <c r="Y293" s="335"/>
      <c r="Z293" s="335"/>
      <c r="AA293" s="335"/>
      <c r="AB293" s="390"/>
      <c r="AC293" s="335"/>
      <c r="AD293" s="102"/>
    </row>
    <row r="294" spans="1:30" s="225" customFormat="1" ht="18" hidden="1" customHeight="1">
      <c r="A294" s="121"/>
      <c r="B294" s="122"/>
      <c r="C294" s="108"/>
      <c r="D294" s="42"/>
      <c r="E294" s="43"/>
      <c r="F294" s="44"/>
      <c r="G294" s="142"/>
      <c r="H294" s="155"/>
      <c r="I294" s="156"/>
      <c r="J294" s="80"/>
      <c r="K294" s="87">
        <f t="shared" si="19"/>
        <v>0</v>
      </c>
      <c r="L294" s="87">
        <f t="shared" si="20"/>
        <v>0</v>
      </c>
      <c r="M294" s="46">
        <f t="shared" si="21"/>
        <v>0</v>
      </c>
      <c r="N294" s="393"/>
      <c r="O294" s="412"/>
      <c r="P294" s="390"/>
      <c r="Q294" s="393"/>
      <c r="R294" s="390"/>
      <c r="S294" s="359"/>
      <c r="T294" s="393"/>
      <c r="U294" s="359"/>
      <c r="V294" s="393"/>
      <c r="W294" s="359"/>
      <c r="X294" s="393"/>
      <c r="Y294" s="335"/>
      <c r="Z294" s="335"/>
      <c r="AA294" s="335"/>
      <c r="AB294" s="390"/>
      <c r="AC294" s="335"/>
      <c r="AD294" s="102"/>
    </row>
    <row r="295" spans="1:30" s="225" customFormat="1" ht="18" hidden="1" customHeight="1">
      <c r="A295" s="121"/>
      <c r="B295" s="122"/>
      <c r="C295" s="108"/>
      <c r="D295" s="42"/>
      <c r="E295" s="43"/>
      <c r="F295" s="44"/>
      <c r="G295" s="142"/>
      <c r="H295" s="155"/>
      <c r="I295" s="156"/>
      <c r="J295" s="80"/>
      <c r="K295" s="87">
        <f t="shared" si="19"/>
        <v>0</v>
      </c>
      <c r="L295" s="87">
        <f t="shared" si="20"/>
        <v>0</v>
      </c>
      <c r="M295" s="46">
        <f t="shared" si="21"/>
        <v>0</v>
      </c>
      <c r="N295" s="393"/>
      <c r="O295" s="412"/>
      <c r="P295" s="390"/>
      <c r="Q295" s="393"/>
      <c r="R295" s="390"/>
      <c r="S295" s="359"/>
      <c r="T295" s="393"/>
      <c r="U295" s="359"/>
      <c r="V295" s="393"/>
      <c r="W295" s="359"/>
      <c r="X295" s="393"/>
      <c r="Y295" s="335"/>
      <c r="Z295" s="335"/>
      <c r="AA295" s="335"/>
      <c r="AB295" s="390"/>
      <c r="AC295" s="335"/>
      <c r="AD295" s="102"/>
    </row>
    <row r="296" spans="1:30" ht="18" hidden="1" customHeight="1">
      <c r="A296" s="90"/>
      <c r="B296" s="103"/>
      <c r="C296" s="108"/>
      <c r="D296" s="42"/>
      <c r="E296" s="43"/>
      <c r="F296" s="44"/>
      <c r="G296" s="142"/>
      <c r="H296" s="155"/>
      <c r="I296" s="156"/>
      <c r="J296" s="80"/>
      <c r="K296" s="87">
        <f t="shared" si="19"/>
        <v>0</v>
      </c>
      <c r="L296" s="87">
        <f t="shared" si="20"/>
        <v>0</v>
      </c>
      <c r="M296" s="46">
        <f t="shared" si="21"/>
        <v>0</v>
      </c>
      <c r="N296" s="393"/>
      <c r="O296" s="412"/>
      <c r="P296" s="390"/>
      <c r="Q296" s="393"/>
      <c r="R296" s="390"/>
      <c r="S296" s="337"/>
      <c r="T296" s="393"/>
      <c r="U296" s="337"/>
      <c r="V296" s="393"/>
      <c r="W296" s="337"/>
      <c r="X296" s="393"/>
      <c r="Y296" s="335"/>
      <c r="Z296" s="335"/>
      <c r="AA296" s="335"/>
      <c r="AB296" s="390"/>
      <c r="AC296" s="335"/>
      <c r="AD296" s="102"/>
    </row>
    <row r="297" spans="1:30" ht="18" customHeight="1">
      <c r="A297" s="104">
        <v>15</v>
      </c>
      <c r="B297" s="100" t="s">
        <v>104</v>
      </c>
      <c r="C297" s="101" t="s">
        <v>105</v>
      </c>
      <c r="D297" s="42">
        <v>21100009603</v>
      </c>
      <c r="E297" s="43" t="s">
        <v>207</v>
      </c>
      <c r="F297" s="44" t="s">
        <v>205</v>
      </c>
      <c r="G297" s="65">
        <v>1</v>
      </c>
      <c r="H297" s="144">
        <v>30</v>
      </c>
      <c r="I297" s="157">
        <v>30</v>
      </c>
      <c r="J297" s="80">
        <v>27</v>
      </c>
      <c r="K297" s="87">
        <f t="shared" si="19"/>
        <v>1</v>
      </c>
      <c r="L297" s="87">
        <f t="shared" si="20"/>
        <v>1</v>
      </c>
      <c r="M297" s="46">
        <f t="shared" si="21"/>
        <v>52.5</v>
      </c>
      <c r="N297" s="365">
        <v>112.5</v>
      </c>
      <c r="O297" s="351">
        <v>0</v>
      </c>
      <c r="P297" s="389">
        <f>SUM(M297:M315)+N297+O297</f>
        <v>1047.5999999999999</v>
      </c>
      <c r="Q297" s="351">
        <v>0</v>
      </c>
      <c r="R297" s="349">
        <v>50</v>
      </c>
      <c r="S297" s="355">
        <v>450</v>
      </c>
      <c r="T297" s="351">
        <v>450</v>
      </c>
      <c r="U297" s="355">
        <v>112</v>
      </c>
      <c r="V297" s="353">
        <v>112</v>
      </c>
      <c r="W297" s="355">
        <v>56</v>
      </c>
      <c r="X297" s="351">
        <v>56</v>
      </c>
      <c r="Y297" s="349">
        <f>ROUND((P297-T297),1)</f>
        <v>597.6</v>
      </c>
      <c r="Z297" s="357">
        <f>IF(OR(SUM(V297:V315)="",SUM(Q297:Q315)=""),0,IF(OR(SUM(U297:U315)=320,SUM(V297:V315)&gt;0),ROUND((SUM(Q297:Q315)-SUM(V297:V315)),1),0))</f>
        <v>-112</v>
      </c>
      <c r="AA297" s="357">
        <f>IF(OR(SUM(X297:X315)="",SUM(R297:R315)=""),0,IF(OR(SUM(W297:W315)=160,SUM(X297:X315)&gt;0),ROUND((SUM(R297:R315)-SUM(X297:X315)),1),0))</f>
        <v>-6</v>
      </c>
      <c r="AB297" s="371"/>
      <c r="AC297" s="360">
        <f>SUM(Y297:AA315)</f>
        <v>479.6</v>
      </c>
      <c r="AD297" s="83"/>
    </row>
    <row r="298" spans="1:30" ht="18" customHeight="1">
      <c r="A298" s="90"/>
      <c r="B298" s="107"/>
      <c r="C298" s="108"/>
      <c r="D298" s="42">
        <v>21100149001</v>
      </c>
      <c r="E298" s="43" t="s">
        <v>208</v>
      </c>
      <c r="F298" s="44" t="s">
        <v>194</v>
      </c>
      <c r="G298" s="65">
        <v>1</v>
      </c>
      <c r="H298" s="137">
        <v>15</v>
      </c>
      <c r="I298" s="156"/>
      <c r="J298" s="80">
        <v>38</v>
      </c>
      <c r="K298" s="87">
        <f t="shared" si="19"/>
        <v>1.2</v>
      </c>
      <c r="L298" s="87">
        <f t="shared" si="20"/>
        <v>0</v>
      </c>
      <c r="M298" s="46">
        <f t="shared" si="21"/>
        <v>18</v>
      </c>
      <c r="N298" s="337"/>
      <c r="O298" s="337"/>
      <c r="P298" s="390"/>
      <c r="Q298" s="337"/>
      <c r="R298" s="337"/>
      <c r="S298" s="337"/>
      <c r="T298" s="337"/>
      <c r="U298" s="337"/>
      <c r="V298" s="337"/>
      <c r="W298" s="337"/>
      <c r="X298" s="337"/>
      <c r="Y298" s="337"/>
      <c r="Z298" s="337"/>
      <c r="AA298" s="337"/>
      <c r="AB298" s="337"/>
      <c r="AC298" s="337"/>
      <c r="AD298" s="83"/>
    </row>
    <row r="299" spans="1:30" ht="18" customHeight="1">
      <c r="A299" s="90"/>
      <c r="B299" s="107"/>
      <c r="C299" s="108"/>
      <c r="D299" s="42">
        <v>20200009501</v>
      </c>
      <c r="E299" s="43" t="s">
        <v>208</v>
      </c>
      <c r="F299" s="44" t="s">
        <v>209</v>
      </c>
      <c r="G299" s="65">
        <v>1</v>
      </c>
      <c r="H299" s="137"/>
      <c r="I299" s="156">
        <v>60</v>
      </c>
      <c r="J299" s="80">
        <v>69</v>
      </c>
      <c r="K299" s="87">
        <f t="shared" si="19"/>
        <v>0</v>
      </c>
      <c r="L299" s="87">
        <f t="shared" si="20"/>
        <v>1.2</v>
      </c>
      <c r="M299" s="46">
        <f t="shared" si="21"/>
        <v>54</v>
      </c>
      <c r="N299" s="337"/>
      <c r="O299" s="337"/>
      <c r="P299" s="390"/>
      <c r="Q299" s="337"/>
      <c r="R299" s="337"/>
      <c r="S299" s="337"/>
      <c r="T299" s="337"/>
      <c r="U299" s="337"/>
      <c r="V299" s="337"/>
      <c r="W299" s="337"/>
      <c r="X299" s="337"/>
      <c r="Y299" s="337"/>
      <c r="Z299" s="337"/>
      <c r="AA299" s="337"/>
      <c r="AB299" s="337"/>
      <c r="AC299" s="337"/>
      <c r="AD299" s="83"/>
    </row>
    <row r="300" spans="1:30" s="225" customFormat="1" ht="18" customHeight="1">
      <c r="A300" s="121"/>
      <c r="B300" s="107"/>
      <c r="C300" s="108"/>
      <c r="D300" s="42">
        <v>20200009501</v>
      </c>
      <c r="E300" s="43" t="s">
        <v>496</v>
      </c>
      <c r="F300" s="44" t="s">
        <v>209</v>
      </c>
      <c r="G300" s="65">
        <v>1</v>
      </c>
      <c r="H300" s="137"/>
      <c r="I300" s="156">
        <v>60</v>
      </c>
      <c r="J300" s="80">
        <v>69</v>
      </c>
      <c r="K300" s="87">
        <f t="shared" si="19"/>
        <v>0</v>
      </c>
      <c r="L300" s="87">
        <f t="shared" si="20"/>
        <v>1.2</v>
      </c>
      <c r="M300" s="46">
        <f t="shared" si="21"/>
        <v>54</v>
      </c>
      <c r="N300" s="359"/>
      <c r="O300" s="359"/>
      <c r="P300" s="390"/>
      <c r="Q300" s="359"/>
      <c r="R300" s="359"/>
      <c r="S300" s="359"/>
      <c r="T300" s="359"/>
      <c r="U300" s="359"/>
      <c r="V300" s="359"/>
      <c r="W300" s="359"/>
      <c r="X300" s="359"/>
      <c r="Y300" s="359"/>
      <c r="Z300" s="359"/>
      <c r="AA300" s="359"/>
      <c r="AB300" s="359"/>
      <c r="AC300" s="359"/>
      <c r="AD300" s="83"/>
    </row>
    <row r="301" spans="1:30" s="225" customFormat="1" ht="18" customHeight="1">
      <c r="A301" s="121"/>
      <c r="B301" s="107"/>
      <c r="C301" s="108"/>
      <c r="D301" s="42">
        <v>20200009501</v>
      </c>
      <c r="E301" s="43" t="s">
        <v>497</v>
      </c>
      <c r="F301" s="44" t="s">
        <v>209</v>
      </c>
      <c r="G301" s="65">
        <v>1</v>
      </c>
      <c r="H301" s="137">
        <v>30</v>
      </c>
      <c r="I301" s="156">
        <v>60</v>
      </c>
      <c r="J301" s="80">
        <v>69</v>
      </c>
      <c r="K301" s="87">
        <f t="shared" si="19"/>
        <v>1.3</v>
      </c>
      <c r="L301" s="87">
        <f t="shared" si="20"/>
        <v>1.2</v>
      </c>
      <c r="M301" s="46">
        <f t="shared" si="21"/>
        <v>93</v>
      </c>
      <c r="N301" s="359"/>
      <c r="O301" s="359"/>
      <c r="P301" s="390"/>
      <c r="Q301" s="359"/>
      <c r="R301" s="359"/>
      <c r="S301" s="359"/>
      <c r="T301" s="359"/>
      <c r="U301" s="359"/>
      <c r="V301" s="359"/>
      <c r="W301" s="359"/>
      <c r="X301" s="359"/>
      <c r="Y301" s="359"/>
      <c r="Z301" s="359"/>
      <c r="AA301" s="359"/>
      <c r="AB301" s="359"/>
      <c r="AC301" s="359"/>
      <c r="AD301" s="83"/>
    </row>
    <row r="302" spans="1:30" ht="18" customHeight="1">
      <c r="A302" s="90"/>
      <c r="B302" s="107"/>
      <c r="C302" s="108"/>
      <c r="D302" s="42">
        <v>21100087101</v>
      </c>
      <c r="E302" s="43" t="s">
        <v>210</v>
      </c>
      <c r="F302" s="44" t="s">
        <v>205</v>
      </c>
      <c r="G302" s="65">
        <v>1</v>
      </c>
      <c r="H302" s="137">
        <v>45</v>
      </c>
      <c r="I302" s="156">
        <v>30</v>
      </c>
      <c r="J302" s="80">
        <v>25</v>
      </c>
      <c r="K302" s="87">
        <f t="shared" si="19"/>
        <v>1</v>
      </c>
      <c r="L302" s="87">
        <f t="shared" si="20"/>
        <v>1</v>
      </c>
      <c r="M302" s="46">
        <f t="shared" si="21"/>
        <v>67.5</v>
      </c>
      <c r="N302" s="337"/>
      <c r="O302" s="337"/>
      <c r="P302" s="390"/>
      <c r="Q302" s="337"/>
      <c r="R302" s="337"/>
      <c r="S302" s="337"/>
      <c r="T302" s="337"/>
      <c r="U302" s="337"/>
      <c r="V302" s="337"/>
      <c r="W302" s="337"/>
      <c r="X302" s="337"/>
      <c r="Y302" s="337"/>
      <c r="Z302" s="337"/>
      <c r="AA302" s="337"/>
      <c r="AB302" s="337"/>
      <c r="AC302" s="337"/>
      <c r="AD302" s="83"/>
    </row>
    <row r="303" spans="1:30" ht="18" customHeight="1">
      <c r="A303" s="90"/>
      <c r="B303" s="107"/>
      <c r="C303" s="108"/>
      <c r="D303" s="42">
        <v>20200090001</v>
      </c>
      <c r="E303" s="43" t="s">
        <v>211</v>
      </c>
      <c r="F303" s="44" t="s">
        <v>197</v>
      </c>
      <c r="G303" s="65">
        <v>1</v>
      </c>
      <c r="H303" s="137">
        <v>45</v>
      </c>
      <c r="I303" s="156">
        <v>30</v>
      </c>
      <c r="J303" s="80">
        <v>55</v>
      </c>
      <c r="K303" s="87">
        <f t="shared" si="19"/>
        <v>1.2</v>
      </c>
      <c r="L303" s="87">
        <f t="shared" si="20"/>
        <v>1.2</v>
      </c>
      <c r="M303" s="46">
        <f t="shared" si="21"/>
        <v>81</v>
      </c>
      <c r="N303" s="337"/>
      <c r="O303" s="337"/>
      <c r="P303" s="390"/>
      <c r="Q303" s="337"/>
      <c r="R303" s="337"/>
      <c r="S303" s="337"/>
      <c r="T303" s="337"/>
      <c r="U303" s="337"/>
      <c r="V303" s="337"/>
      <c r="W303" s="337"/>
      <c r="X303" s="337"/>
      <c r="Y303" s="337"/>
      <c r="Z303" s="337"/>
      <c r="AA303" s="337"/>
      <c r="AB303" s="337"/>
      <c r="AC303" s="337"/>
      <c r="AD303" s="83"/>
    </row>
    <row r="304" spans="1:30" ht="18" customHeight="1">
      <c r="A304" s="90"/>
      <c r="B304" s="107"/>
      <c r="C304" s="108"/>
      <c r="D304" s="42"/>
      <c r="E304" s="43" t="s">
        <v>391</v>
      </c>
      <c r="F304" s="44" t="s">
        <v>194</v>
      </c>
      <c r="G304" s="65">
        <v>2</v>
      </c>
      <c r="H304" s="137">
        <v>45</v>
      </c>
      <c r="I304" s="156">
        <v>30</v>
      </c>
      <c r="J304" s="80">
        <v>38</v>
      </c>
      <c r="K304" s="87">
        <f t="shared" si="19"/>
        <v>1.2</v>
      </c>
      <c r="L304" s="87">
        <f t="shared" si="20"/>
        <v>1.2</v>
      </c>
      <c r="M304" s="46">
        <f t="shared" si="21"/>
        <v>81</v>
      </c>
      <c r="N304" s="337"/>
      <c r="O304" s="337"/>
      <c r="P304" s="390"/>
      <c r="Q304" s="337"/>
      <c r="R304" s="337"/>
      <c r="S304" s="337"/>
      <c r="T304" s="337"/>
      <c r="U304" s="337"/>
      <c r="V304" s="337"/>
      <c r="W304" s="337"/>
      <c r="X304" s="337"/>
      <c r="Y304" s="337"/>
      <c r="Z304" s="337"/>
      <c r="AA304" s="337"/>
      <c r="AB304" s="337"/>
      <c r="AC304" s="337"/>
      <c r="AD304" s="83"/>
    </row>
    <row r="305" spans="1:30" s="206" customFormat="1" ht="18" customHeight="1">
      <c r="A305" s="121"/>
      <c r="B305" s="107"/>
      <c r="C305" s="108"/>
      <c r="D305" s="42"/>
      <c r="E305" s="43" t="s">
        <v>391</v>
      </c>
      <c r="F305" s="44" t="s">
        <v>195</v>
      </c>
      <c r="G305" s="65">
        <v>2</v>
      </c>
      <c r="H305" s="137">
        <v>45</v>
      </c>
      <c r="I305" s="156">
        <v>30</v>
      </c>
      <c r="J305" s="80">
        <v>34</v>
      </c>
      <c r="K305" s="87">
        <f t="shared" si="19"/>
        <v>1</v>
      </c>
      <c r="L305" s="87">
        <f t="shared" si="20"/>
        <v>1.1000000000000001</v>
      </c>
      <c r="M305" s="46">
        <f t="shared" si="21"/>
        <v>69.8</v>
      </c>
      <c r="N305" s="359"/>
      <c r="O305" s="359"/>
      <c r="P305" s="390"/>
      <c r="Q305" s="359"/>
      <c r="R305" s="359"/>
      <c r="S305" s="359"/>
      <c r="T305" s="359"/>
      <c r="U305" s="359"/>
      <c r="V305" s="359"/>
      <c r="W305" s="359"/>
      <c r="X305" s="359"/>
      <c r="Y305" s="359"/>
      <c r="Z305" s="359"/>
      <c r="AA305" s="359"/>
      <c r="AB305" s="359"/>
      <c r="AC305" s="359"/>
      <c r="AD305" s="83"/>
    </row>
    <row r="306" spans="1:30" ht="18" customHeight="1">
      <c r="A306" s="90"/>
      <c r="B306" s="107"/>
      <c r="C306" s="108"/>
      <c r="D306" s="42"/>
      <c r="E306" s="207" t="s">
        <v>394</v>
      </c>
      <c r="F306" s="208" t="s">
        <v>194</v>
      </c>
      <c r="G306" s="235">
        <v>2</v>
      </c>
      <c r="H306" s="222"/>
      <c r="I306" s="223"/>
      <c r="J306" s="236">
        <v>38</v>
      </c>
      <c r="K306" s="87">
        <f t="shared" si="19"/>
        <v>0</v>
      </c>
      <c r="L306" s="87">
        <f t="shared" si="20"/>
        <v>0</v>
      </c>
      <c r="M306" s="46">
        <f t="shared" si="21"/>
        <v>19</v>
      </c>
      <c r="N306" s="337"/>
      <c r="O306" s="337"/>
      <c r="P306" s="390"/>
      <c r="Q306" s="337"/>
      <c r="R306" s="337"/>
      <c r="S306" s="337"/>
      <c r="T306" s="337"/>
      <c r="U306" s="337"/>
      <c r="V306" s="337"/>
      <c r="W306" s="337"/>
      <c r="X306" s="337"/>
      <c r="Y306" s="337"/>
      <c r="Z306" s="337"/>
      <c r="AA306" s="337"/>
      <c r="AB306" s="337"/>
      <c r="AC306" s="337"/>
      <c r="AD306" s="83"/>
    </row>
    <row r="307" spans="1:30" s="206" customFormat="1" ht="18" customHeight="1">
      <c r="A307" s="121"/>
      <c r="B307" s="107"/>
      <c r="C307" s="108"/>
      <c r="D307" s="42"/>
      <c r="E307" s="207" t="s">
        <v>394</v>
      </c>
      <c r="F307" s="208" t="s">
        <v>195</v>
      </c>
      <c r="G307" s="235">
        <v>2</v>
      </c>
      <c r="H307" s="222"/>
      <c r="I307" s="223"/>
      <c r="J307" s="236">
        <v>38</v>
      </c>
      <c r="K307" s="87">
        <f t="shared" si="19"/>
        <v>0</v>
      </c>
      <c r="L307" s="87">
        <f t="shared" si="20"/>
        <v>0</v>
      </c>
      <c r="M307" s="46">
        <f t="shared" si="21"/>
        <v>19</v>
      </c>
      <c r="N307" s="359"/>
      <c r="O307" s="359"/>
      <c r="P307" s="390"/>
      <c r="Q307" s="359"/>
      <c r="R307" s="359"/>
      <c r="S307" s="359"/>
      <c r="T307" s="359"/>
      <c r="U307" s="359"/>
      <c r="V307" s="359"/>
      <c r="W307" s="359"/>
      <c r="X307" s="359"/>
      <c r="Y307" s="359"/>
      <c r="Z307" s="359"/>
      <c r="AA307" s="359"/>
      <c r="AB307" s="359"/>
      <c r="AC307" s="359"/>
      <c r="AD307" s="83"/>
    </row>
    <row r="308" spans="1:30" ht="18" customHeight="1">
      <c r="A308" s="121"/>
      <c r="B308" s="107"/>
      <c r="C308" s="108"/>
      <c r="D308" s="42"/>
      <c r="E308" s="43" t="s">
        <v>395</v>
      </c>
      <c r="F308" s="44" t="s">
        <v>209</v>
      </c>
      <c r="G308" s="65">
        <v>2</v>
      </c>
      <c r="H308" s="137">
        <v>30</v>
      </c>
      <c r="I308" s="156"/>
      <c r="J308" s="80">
        <v>50</v>
      </c>
      <c r="K308" s="87">
        <f t="shared" si="19"/>
        <v>1.2</v>
      </c>
      <c r="L308" s="87">
        <f t="shared" si="20"/>
        <v>0</v>
      </c>
      <c r="M308" s="46">
        <f t="shared" si="21"/>
        <v>36</v>
      </c>
      <c r="N308" s="359"/>
      <c r="O308" s="359"/>
      <c r="P308" s="390"/>
      <c r="Q308" s="359"/>
      <c r="R308" s="359"/>
      <c r="S308" s="359"/>
      <c r="T308" s="359"/>
      <c r="U308" s="359"/>
      <c r="V308" s="359"/>
      <c r="W308" s="359"/>
      <c r="X308" s="359"/>
      <c r="Y308" s="359"/>
      <c r="Z308" s="359"/>
      <c r="AA308" s="359"/>
      <c r="AB308" s="359"/>
      <c r="AC308" s="359"/>
      <c r="AD308" s="83"/>
    </row>
    <row r="309" spans="1:30" s="225" customFormat="1" ht="18" customHeight="1">
      <c r="A309" s="121"/>
      <c r="B309" s="107"/>
      <c r="C309" s="108"/>
      <c r="D309" s="42"/>
      <c r="E309" s="43" t="s">
        <v>498</v>
      </c>
      <c r="F309" s="44" t="s">
        <v>494</v>
      </c>
      <c r="G309" s="65">
        <v>2</v>
      </c>
      <c r="H309" s="137"/>
      <c r="I309" s="156">
        <v>30</v>
      </c>
      <c r="J309" s="80">
        <v>50</v>
      </c>
      <c r="K309" s="87">
        <f t="shared" si="19"/>
        <v>0</v>
      </c>
      <c r="L309" s="87">
        <f t="shared" si="20"/>
        <v>1.2</v>
      </c>
      <c r="M309" s="46">
        <f t="shared" si="21"/>
        <v>27</v>
      </c>
      <c r="N309" s="359"/>
      <c r="O309" s="359"/>
      <c r="P309" s="390"/>
      <c r="Q309" s="359"/>
      <c r="R309" s="359"/>
      <c r="S309" s="359"/>
      <c r="T309" s="359"/>
      <c r="U309" s="359"/>
      <c r="V309" s="359"/>
      <c r="W309" s="359"/>
      <c r="X309" s="359"/>
      <c r="Y309" s="359"/>
      <c r="Z309" s="359"/>
      <c r="AA309" s="359"/>
      <c r="AB309" s="359"/>
      <c r="AC309" s="359"/>
      <c r="AD309" s="83"/>
    </row>
    <row r="310" spans="1:30" s="225" customFormat="1" ht="18" customHeight="1">
      <c r="A310" s="121"/>
      <c r="B310" s="107"/>
      <c r="C310" s="108"/>
      <c r="D310" s="42"/>
      <c r="E310" s="43" t="s">
        <v>499</v>
      </c>
      <c r="F310" s="44" t="s">
        <v>495</v>
      </c>
      <c r="G310" s="65">
        <v>2</v>
      </c>
      <c r="H310" s="137"/>
      <c r="I310" s="156">
        <v>30</v>
      </c>
      <c r="J310" s="80">
        <v>50</v>
      </c>
      <c r="K310" s="87">
        <f t="shared" si="19"/>
        <v>0</v>
      </c>
      <c r="L310" s="87">
        <f t="shared" si="20"/>
        <v>1.2</v>
      </c>
      <c r="M310" s="46">
        <f t="shared" si="21"/>
        <v>27</v>
      </c>
      <c r="N310" s="359"/>
      <c r="O310" s="359"/>
      <c r="P310" s="390"/>
      <c r="Q310" s="359"/>
      <c r="R310" s="359"/>
      <c r="S310" s="359"/>
      <c r="T310" s="359"/>
      <c r="U310" s="359"/>
      <c r="V310" s="359"/>
      <c r="W310" s="359"/>
      <c r="X310" s="359"/>
      <c r="Y310" s="359"/>
      <c r="Z310" s="359"/>
      <c r="AA310" s="359"/>
      <c r="AB310" s="359"/>
      <c r="AC310" s="359"/>
      <c r="AD310" s="83"/>
    </row>
    <row r="311" spans="1:30" s="225" customFormat="1" ht="18" customHeight="1">
      <c r="A311" s="121"/>
      <c r="B311" s="107"/>
      <c r="C311" s="108"/>
      <c r="D311" s="42"/>
      <c r="E311" s="43" t="s">
        <v>500</v>
      </c>
      <c r="F311" s="44" t="s">
        <v>494</v>
      </c>
      <c r="G311" s="65">
        <v>2</v>
      </c>
      <c r="H311" s="137"/>
      <c r="I311" s="156">
        <v>30</v>
      </c>
      <c r="J311" s="80">
        <v>50</v>
      </c>
      <c r="K311" s="87">
        <f t="shared" si="19"/>
        <v>0</v>
      </c>
      <c r="L311" s="87">
        <f t="shared" si="20"/>
        <v>1.2</v>
      </c>
      <c r="M311" s="46">
        <f t="shared" si="21"/>
        <v>27</v>
      </c>
      <c r="N311" s="359"/>
      <c r="O311" s="359"/>
      <c r="P311" s="390"/>
      <c r="Q311" s="359"/>
      <c r="R311" s="359"/>
      <c r="S311" s="359"/>
      <c r="T311" s="359"/>
      <c r="U311" s="359"/>
      <c r="V311" s="359"/>
      <c r="W311" s="359"/>
      <c r="X311" s="359"/>
      <c r="Y311" s="359"/>
      <c r="Z311" s="359"/>
      <c r="AA311" s="359"/>
      <c r="AB311" s="359"/>
      <c r="AC311" s="359"/>
      <c r="AD311" s="83"/>
    </row>
    <row r="312" spans="1:30" s="225" customFormat="1" ht="18" customHeight="1">
      <c r="A312" s="121"/>
      <c r="B312" s="107"/>
      <c r="C312" s="108"/>
      <c r="D312" s="42"/>
      <c r="E312" s="43" t="s">
        <v>501</v>
      </c>
      <c r="F312" s="44" t="s">
        <v>495</v>
      </c>
      <c r="G312" s="65">
        <v>2</v>
      </c>
      <c r="H312" s="137"/>
      <c r="I312" s="156">
        <v>30</v>
      </c>
      <c r="J312" s="80">
        <v>50</v>
      </c>
      <c r="K312" s="87">
        <f t="shared" si="19"/>
        <v>0</v>
      </c>
      <c r="L312" s="87">
        <f t="shared" si="20"/>
        <v>1.2</v>
      </c>
      <c r="M312" s="46">
        <f t="shared" si="21"/>
        <v>27</v>
      </c>
      <c r="N312" s="359"/>
      <c r="O312" s="359"/>
      <c r="P312" s="390"/>
      <c r="Q312" s="359"/>
      <c r="R312" s="359"/>
      <c r="S312" s="359"/>
      <c r="T312" s="359"/>
      <c r="U312" s="359"/>
      <c r="V312" s="359"/>
      <c r="W312" s="359"/>
      <c r="X312" s="359"/>
      <c r="Y312" s="359"/>
      <c r="Z312" s="359"/>
      <c r="AA312" s="359"/>
      <c r="AB312" s="359"/>
      <c r="AC312" s="359"/>
      <c r="AD312" s="83"/>
    </row>
    <row r="313" spans="1:30" ht="18" customHeight="1">
      <c r="A313" s="121"/>
      <c r="B313" s="107"/>
      <c r="C313" s="108"/>
      <c r="D313" s="42"/>
      <c r="E313" s="43" t="s">
        <v>396</v>
      </c>
      <c r="F313" s="44" t="s">
        <v>197</v>
      </c>
      <c r="G313" s="65">
        <v>2</v>
      </c>
      <c r="H313" s="137">
        <v>30</v>
      </c>
      <c r="I313" s="156">
        <v>30</v>
      </c>
      <c r="J313" s="80">
        <v>30</v>
      </c>
      <c r="K313" s="87">
        <f t="shared" si="19"/>
        <v>1</v>
      </c>
      <c r="L313" s="87">
        <f t="shared" si="20"/>
        <v>1.1000000000000001</v>
      </c>
      <c r="M313" s="46">
        <f t="shared" si="21"/>
        <v>54.8</v>
      </c>
      <c r="N313" s="359"/>
      <c r="O313" s="359"/>
      <c r="P313" s="390"/>
      <c r="Q313" s="359"/>
      <c r="R313" s="359"/>
      <c r="S313" s="359"/>
      <c r="T313" s="359"/>
      <c r="U313" s="359"/>
      <c r="V313" s="359"/>
      <c r="W313" s="359"/>
      <c r="X313" s="359"/>
      <c r="Y313" s="359"/>
      <c r="Z313" s="359"/>
      <c r="AA313" s="359"/>
      <c r="AB313" s="359"/>
      <c r="AC313" s="359"/>
      <c r="AD313" s="83"/>
    </row>
    <row r="314" spans="1:30" ht="18" customHeight="1">
      <c r="A314" s="121"/>
      <c r="B314" s="107"/>
      <c r="C314" s="108"/>
      <c r="D314" s="42"/>
      <c r="E314" s="43" t="s">
        <v>408</v>
      </c>
      <c r="F314" s="44" t="s">
        <v>381</v>
      </c>
      <c r="G314" s="142">
        <v>2</v>
      </c>
      <c r="H314" s="137">
        <v>15</v>
      </c>
      <c r="I314" s="156">
        <v>60</v>
      </c>
      <c r="J314" s="80">
        <v>25</v>
      </c>
      <c r="K314" s="87">
        <f t="shared" si="19"/>
        <v>1</v>
      </c>
      <c r="L314" s="87">
        <f t="shared" si="20"/>
        <v>1</v>
      </c>
      <c r="M314" s="46">
        <f t="shared" si="21"/>
        <v>60</v>
      </c>
      <c r="N314" s="359"/>
      <c r="O314" s="359"/>
      <c r="P314" s="390"/>
      <c r="Q314" s="359"/>
      <c r="R314" s="359"/>
      <c r="S314" s="359"/>
      <c r="T314" s="359"/>
      <c r="U314" s="359"/>
      <c r="V314" s="359"/>
      <c r="W314" s="359"/>
      <c r="X314" s="359"/>
      <c r="Y314" s="359"/>
      <c r="Z314" s="359"/>
      <c r="AA314" s="359"/>
      <c r="AB314" s="359"/>
      <c r="AC314" s="359"/>
      <c r="AD314" s="83"/>
    </row>
    <row r="315" spans="1:30" ht="18" customHeight="1">
      <c r="A315" s="121"/>
      <c r="B315" s="107"/>
      <c r="C315" s="108"/>
      <c r="D315" s="42"/>
      <c r="E315" s="43" t="s">
        <v>409</v>
      </c>
      <c r="F315" s="44" t="s">
        <v>381</v>
      </c>
      <c r="G315" s="142">
        <v>2</v>
      </c>
      <c r="H315" s="137">
        <v>45</v>
      </c>
      <c r="I315" s="156">
        <v>30</v>
      </c>
      <c r="J315" s="80">
        <v>25</v>
      </c>
      <c r="K315" s="87">
        <f t="shared" si="19"/>
        <v>1</v>
      </c>
      <c r="L315" s="87">
        <f t="shared" si="20"/>
        <v>1</v>
      </c>
      <c r="M315" s="46">
        <f t="shared" si="21"/>
        <v>67.5</v>
      </c>
      <c r="N315" s="359"/>
      <c r="O315" s="359"/>
      <c r="P315" s="390"/>
      <c r="Q315" s="359"/>
      <c r="R315" s="359"/>
      <c r="S315" s="359"/>
      <c r="T315" s="359"/>
      <c r="U315" s="359"/>
      <c r="V315" s="359"/>
      <c r="W315" s="359"/>
      <c r="X315" s="359"/>
      <c r="Y315" s="359"/>
      <c r="Z315" s="359"/>
      <c r="AA315" s="359"/>
      <c r="AB315" s="359"/>
      <c r="AC315" s="359"/>
      <c r="AD315" s="83"/>
    </row>
    <row r="316" spans="1:30" ht="18" customHeight="1">
      <c r="A316" s="104">
        <v>16</v>
      </c>
      <c r="B316" s="60" t="s">
        <v>106</v>
      </c>
      <c r="C316" s="61" t="s">
        <v>107</v>
      </c>
      <c r="D316" s="42">
        <v>20200015202</v>
      </c>
      <c r="E316" s="43" t="s">
        <v>201</v>
      </c>
      <c r="F316" s="44" t="s">
        <v>237</v>
      </c>
      <c r="G316" s="159">
        <v>1</v>
      </c>
      <c r="H316" s="144">
        <v>45</v>
      </c>
      <c r="I316" s="157">
        <v>30</v>
      </c>
      <c r="J316" s="106">
        <v>30</v>
      </c>
      <c r="K316" s="87">
        <f t="shared" si="19"/>
        <v>1</v>
      </c>
      <c r="L316" s="87">
        <f t="shared" si="20"/>
        <v>1.1000000000000001</v>
      </c>
      <c r="M316" s="46">
        <f t="shared" si="21"/>
        <v>69.8</v>
      </c>
      <c r="N316" s="365">
        <v>67.5</v>
      </c>
      <c r="O316" s="351">
        <v>0</v>
      </c>
      <c r="P316" s="389">
        <f>SUM(M316:M333)+N316+O316</f>
        <v>861.2</v>
      </c>
      <c r="Q316" s="351">
        <v>0</v>
      </c>
      <c r="R316" s="349">
        <v>55</v>
      </c>
      <c r="S316" s="355">
        <v>450</v>
      </c>
      <c r="T316" s="351">
        <v>450</v>
      </c>
      <c r="U316" s="355">
        <v>112</v>
      </c>
      <c r="V316" s="353">
        <v>112</v>
      </c>
      <c r="W316" s="355">
        <v>56</v>
      </c>
      <c r="X316" s="351">
        <v>56</v>
      </c>
      <c r="Y316" s="349">
        <f>ROUND((P316-T316),1)</f>
        <v>411.2</v>
      </c>
      <c r="Z316" s="357">
        <f>IF(OR(SUM(V316:V333)="",SUM(Q316:Q333)=""),0,IF(OR(SUM(U316:U333)=320,SUM(V316:V333)&gt;0),ROUND((SUM(Q316:Q333)-SUM(V316:V333)),1),0))</f>
        <v>-112</v>
      </c>
      <c r="AA316" s="357">
        <f>IF(OR(SUM(X316:X333)="",SUM(R316:R333)=""),0,IF(OR(SUM(W316:W333)=160,SUM(X316:X333)&gt;0),ROUND((SUM(R316:R333)-SUM(X316:X333)),1),0))</f>
        <v>-1</v>
      </c>
      <c r="AB316" s="371"/>
      <c r="AC316" s="360">
        <f>SUM(Y316:AA333)</f>
        <v>298.2</v>
      </c>
      <c r="AD316" s="83"/>
    </row>
    <row r="317" spans="1:30" ht="18" customHeight="1">
      <c r="A317" s="90"/>
      <c r="B317" s="107"/>
      <c r="C317" s="108"/>
      <c r="D317" s="42">
        <v>21100015203</v>
      </c>
      <c r="E317" s="43" t="s">
        <v>201</v>
      </c>
      <c r="F317" s="44" t="s">
        <v>170</v>
      </c>
      <c r="G317" s="159">
        <v>1</v>
      </c>
      <c r="H317" s="144">
        <v>45</v>
      </c>
      <c r="I317" s="157">
        <v>30</v>
      </c>
      <c r="J317" s="106">
        <v>21</v>
      </c>
      <c r="K317" s="87">
        <f t="shared" si="19"/>
        <v>1</v>
      </c>
      <c r="L317" s="87">
        <f t="shared" si="20"/>
        <v>1</v>
      </c>
      <c r="M317" s="46">
        <f t="shared" si="21"/>
        <v>67.5</v>
      </c>
      <c r="N317" s="337"/>
      <c r="O317" s="337"/>
      <c r="P317" s="390"/>
      <c r="Q317" s="337"/>
      <c r="R317" s="337"/>
      <c r="S317" s="337"/>
      <c r="T317" s="337"/>
      <c r="U317" s="337"/>
      <c r="V317" s="337"/>
      <c r="W317" s="337"/>
      <c r="X317" s="337"/>
      <c r="Y317" s="337"/>
      <c r="Z317" s="337"/>
      <c r="AA317" s="337"/>
      <c r="AB317" s="337"/>
      <c r="AC317" s="337"/>
      <c r="AD317" s="83"/>
    </row>
    <row r="318" spans="1:30" ht="18" customHeight="1">
      <c r="A318" s="90"/>
      <c r="B318" s="107"/>
      <c r="C318" s="108"/>
      <c r="D318" s="42">
        <v>21100180501</v>
      </c>
      <c r="E318" s="43" t="s">
        <v>283</v>
      </c>
      <c r="F318" s="44" t="s">
        <v>172</v>
      </c>
      <c r="G318" s="159">
        <v>1</v>
      </c>
      <c r="H318" s="144">
        <v>30</v>
      </c>
      <c r="I318" s="157"/>
      <c r="J318" s="106">
        <v>67</v>
      </c>
      <c r="K318" s="87">
        <f t="shared" si="19"/>
        <v>1.3</v>
      </c>
      <c r="L318" s="87">
        <f t="shared" si="20"/>
        <v>0</v>
      </c>
      <c r="M318" s="46">
        <f t="shared" si="21"/>
        <v>39</v>
      </c>
      <c r="N318" s="337"/>
      <c r="O318" s="337"/>
      <c r="P318" s="390"/>
      <c r="Q318" s="337"/>
      <c r="R318" s="337"/>
      <c r="S318" s="337"/>
      <c r="T318" s="337"/>
      <c r="U318" s="337"/>
      <c r="V318" s="337"/>
      <c r="W318" s="337"/>
      <c r="X318" s="337"/>
      <c r="Y318" s="337"/>
      <c r="Z318" s="337"/>
      <c r="AA318" s="337"/>
      <c r="AB318" s="337"/>
      <c r="AC318" s="337"/>
      <c r="AD318" s="83"/>
    </row>
    <row r="319" spans="1:30" s="206" customFormat="1" ht="18" customHeight="1">
      <c r="A319" s="121"/>
      <c r="B319" s="107"/>
      <c r="C319" s="108"/>
      <c r="D319" s="42">
        <v>21100180501</v>
      </c>
      <c r="E319" s="43" t="s">
        <v>366</v>
      </c>
      <c r="F319" s="44" t="s">
        <v>172</v>
      </c>
      <c r="G319" s="159">
        <v>1</v>
      </c>
      <c r="H319" s="144"/>
      <c r="I319" s="157">
        <v>30</v>
      </c>
      <c r="J319" s="106">
        <v>30</v>
      </c>
      <c r="K319" s="87">
        <f t="shared" si="19"/>
        <v>0</v>
      </c>
      <c r="L319" s="87">
        <f t="shared" si="20"/>
        <v>1.1000000000000001</v>
      </c>
      <c r="M319" s="46">
        <f t="shared" si="21"/>
        <v>24.8</v>
      </c>
      <c r="N319" s="359"/>
      <c r="O319" s="359"/>
      <c r="P319" s="390"/>
      <c r="Q319" s="359"/>
      <c r="R319" s="359"/>
      <c r="S319" s="359"/>
      <c r="T319" s="359"/>
      <c r="U319" s="359"/>
      <c r="V319" s="359"/>
      <c r="W319" s="359"/>
      <c r="X319" s="359"/>
      <c r="Y319" s="359"/>
      <c r="Z319" s="359"/>
      <c r="AA319" s="359"/>
      <c r="AB319" s="359"/>
      <c r="AC319" s="359"/>
      <c r="AD319" s="83"/>
    </row>
    <row r="320" spans="1:30" s="206" customFormat="1" ht="18" customHeight="1">
      <c r="A320" s="121"/>
      <c r="B320" s="107"/>
      <c r="C320" s="108"/>
      <c r="D320" s="42">
        <v>21100180501</v>
      </c>
      <c r="E320" s="43" t="s">
        <v>367</v>
      </c>
      <c r="F320" s="44" t="s">
        <v>172</v>
      </c>
      <c r="G320" s="159">
        <v>1</v>
      </c>
      <c r="H320" s="144"/>
      <c r="I320" s="157">
        <v>30</v>
      </c>
      <c r="J320" s="106">
        <v>30</v>
      </c>
      <c r="K320" s="87">
        <f t="shared" si="19"/>
        <v>0</v>
      </c>
      <c r="L320" s="87">
        <f t="shared" si="20"/>
        <v>1.1000000000000001</v>
      </c>
      <c r="M320" s="46">
        <f t="shared" si="21"/>
        <v>24.8</v>
      </c>
      <c r="N320" s="359"/>
      <c r="O320" s="359"/>
      <c r="P320" s="390"/>
      <c r="Q320" s="359"/>
      <c r="R320" s="359"/>
      <c r="S320" s="359"/>
      <c r="T320" s="359"/>
      <c r="U320" s="359"/>
      <c r="V320" s="359"/>
      <c r="W320" s="359"/>
      <c r="X320" s="359"/>
      <c r="Y320" s="359"/>
      <c r="Z320" s="359"/>
      <c r="AA320" s="359"/>
      <c r="AB320" s="359"/>
      <c r="AC320" s="359"/>
      <c r="AD320" s="83"/>
    </row>
    <row r="321" spans="1:30" ht="18" customHeight="1">
      <c r="A321" s="90"/>
      <c r="B321" s="107"/>
      <c r="C321" s="108"/>
      <c r="D321" s="42">
        <v>71400119909</v>
      </c>
      <c r="E321" s="43" t="s">
        <v>161</v>
      </c>
      <c r="F321" s="44" t="s">
        <v>284</v>
      </c>
      <c r="G321" s="159">
        <v>1</v>
      </c>
      <c r="H321" s="144">
        <v>30</v>
      </c>
      <c r="I321" s="157">
        <v>60</v>
      </c>
      <c r="J321" s="106">
        <v>35</v>
      </c>
      <c r="K321" s="87">
        <f t="shared" si="19"/>
        <v>1</v>
      </c>
      <c r="L321" s="87">
        <f t="shared" si="20"/>
        <v>1.1000000000000001</v>
      </c>
      <c r="M321" s="46">
        <f t="shared" si="21"/>
        <v>79.5</v>
      </c>
      <c r="N321" s="337"/>
      <c r="O321" s="337"/>
      <c r="P321" s="390"/>
      <c r="Q321" s="337"/>
      <c r="R321" s="337"/>
      <c r="S321" s="337"/>
      <c r="T321" s="337"/>
      <c r="U321" s="337"/>
      <c r="V321" s="337"/>
      <c r="W321" s="337"/>
      <c r="X321" s="337"/>
      <c r="Y321" s="337"/>
      <c r="Z321" s="337"/>
      <c r="AA321" s="337"/>
      <c r="AB321" s="337"/>
      <c r="AC321" s="337"/>
      <c r="AD321" s="83"/>
    </row>
    <row r="322" spans="1:30" ht="18" customHeight="1">
      <c r="A322" s="90"/>
      <c r="B322" s="107"/>
      <c r="C322" s="108"/>
      <c r="D322" s="42">
        <v>71400119909</v>
      </c>
      <c r="E322" s="43" t="s">
        <v>161</v>
      </c>
      <c r="F322" s="44" t="s">
        <v>285</v>
      </c>
      <c r="G322" s="159">
        <v>1</v>
      </c>
      <c r="H322" s="144">
        <v>30</v>
      </c>
      <c r="I322" s="157">
        <v>60</v>
      </c>
      <c r="J322" s="106">
        <v>35</v>
      </c>
      <c r="K322" s="87">
        <f t="shared" si="19"/>
        <v>1</v>
      </c>
      <c r="L322" s="87">
        <f t="shared" si="20"/>
        <v>1.1000000000000001</v>
      </c>
      <c r="M322" s="46">
        <f t="shared" si="21"/>
        <v>79.5</v>
      </c>
      <c r="N322" s="337"/>
      <c r="O322" s="337"/>
      <c r="P322" s="390"/>
      <c r="Q322" s="337"/>
      <c r="R322" s="337"/>
      <c r="S322" s="337"/>
      <c r="T322" s="337"/>
      <c r="U322" s="337"/>
      <c r="V322" s="337"/>
      <c r="W322" s="337"/>
      <c r="X322" s="337"/>
      <c r="Y322" s="337"/>
      <c r="Z322" s="337"/>
      <c r="AA322" s="337"/>
      <c r="AB322" s="337"/>
      <c r="AC322" s="337"/>
      <c r="AD322" s="83"/>
    </row>
    <row r="323" spans="1:30" ht="18" customHeight="1">
      <c r="A323" s="90"/>
      <c r="B323" s="107"/>
      <c r="C323" s="108"/>
      <c r="D323" s="42"/>
      <c r="E323" s="43" t="s">
        <v>218</v>
      </c>
      <c r="F323" s="44" t="s">
        <v>172</v>
      </c>
      <c r="G323" s="159"/>
      <c r="H323" s="144"/>
      <c r="I323" s="157"/>
      <c r="J323" s="106"/>
      <c r="K323" s="87">
        <f t="shared" si="19"/>
        <v>0</v>
      </c>
      <c r="L323" s="87">
        <f t="shared" si="20"/>
        <v>0</v>
      </c>
      <c r="M323" s="46">
        <f t="shared" si="21"/>
        <v>0</v>
      </c>
      <c r="N323" s="337"/>
      <c r="O323" s="337"/>
      <c r="P323" s="390"/>
      <c r="Q323" s="337"/>
      <c r="R323" s="337"/>
      <c r="S323" s="337"/>
      <c r="T323" s="337"/>
      <c r="U323" s="337"/>
      <c r="V323" s="337"/>
      <c r="W323" s="337"/>
      <c r="X323" s="337"/>
      <c r="Y323" s="337"/>
      <c r="Z323" s="337"/>
      <c r="AA323" s="337"/>
      <c r="AB323" s="337"/>
      <c r="AC323" s="337"/>
      <c r="AD323" s="83"/>
    </row>
    <row r="324" spans="1:30" ht="18" customHeight="1">
      <c r="A324" s="90"/>
      <c r="B324" s="107"/>
      <c r="C324" s="108"/>
      <c r="D324" s="42"/>
      <c r="E324" s="43" t="s">
        <v>201</v>
      </c>
      <c r="F324" s="44" t="s">
        <v>260</v>
      </c>
      <c r="G324" s="159">
        <v>2</v>
      </c>
      <c r="H324" s="144">
        <v>45</v>
      </c>
      <c r="I324" s="157">
        <v>30</v>
      </c>
      <c r="J324" s="106">
        <v>40</v>
      </c>
      <c r="K324" s="87">
        <f t="shared" si="19"/>
        <v>1.2</v>
      </c>
      <c r="L324" s="87">
        <f t="shared" si="20"/>
        <v>1.2</v>
      </c>
      <c r="M324" s="46">
        <f t="shared" si="21"/>
        <v>81</v>
      </c>
      <c r="N324" s="337"/>
      <c r="O324" s="337"/>
      <c r="P324" s="390"/>
      <c r="Q324" s="337"/>
      <c r="R324" s="337"/>
      <c r="S324" s="337"/>
      <c r="T324" s="337"/>
      <c r="U324" s="337"/>
      <c r="V324" s="337"/>
      <c r="W324" s="337"/>
      <c r="X324" s="337"/>
      <c r="Y324" s="337"/>
      <c r="Z324" s="337"/>
      <c r="AA324" s="337"/>
      <c r="AB324" s="337"/>
      <c r="AC324" s="337"/>
      <c r="AD324" s="83"/>
    </row>
    <row r="325" spans="1:30" ht="18" customHeight="1">
      <c r="A325" s="121"/>
      <c r="B325" s="107"/>
      <c r="C325" s="108"/>
      <c r="D325" s="42"/>
      <c r="E325" s="43" t="s">
        <v>161</v>
      </c>
      <c r="F325" s="44" t="s">
        <v>400</v>
      </c>
      <c r="G325" s="65">
        <v>2</v>
      </c>
      <c r="H325" s="155">
        <v>30</v>
      </c>
      <c r="I325" s="156">
        <v>60</v>
      </c>
      <c r="J325" s="80">
        <v>40</v>
      </c>
      <c r="K325" s="87">
        <f t="shared" si="19"/>
        <v>1.2</v>
      </c>
      <c r="L325" s="87">
        <f t="shared" si="20"/>
        <v>1.2</v>
      </c>
      <c r="M325" s="46">
        <f t="shared" si="21"/>
        <v>90</v>
      </c>
      <c r="N325" s="359"/>
      <c r="O325" s="359"/>
      <c r="P325" s="390"/>
      <c r="Q325" s="359"/>
      <c r="R325" s="359"/>
      <c r="S325" s="359"/>
      <c r="T325" s="359"/>
      <c r="U325" s="359"/>
      <c r="V325" s="359"/>
      <c r="W325" s="359"/>
      <c r="X325" s="359"/>
      <c r="Y325" s="359"/>
      <c r="Z325" s="359"/>
      <c r="AA325" s="359"/>
      <c r="AB325" s="359"/>
      <c r="AC325" s="359"/>
      <c r="AD325" s="83"/>
    </row>
    <row r="326" spans="1:30" ht="18" customHeight="1">
      <c r="A326" s="121"/>
      <c r="B326" s="107"/>
      <c r="C326" s="108"/>
      <c r="D326" s="42"/>
      <c r="E326" s="43" t="s">
        <v>161</v>
      </c>
      <c r="F326" s="44" t="s">
        <v>413</v>
      </c>
      <c r="G326" s="65">
        <v>2</v>
      </c>
      <c r="H326" s="155">
        <v>30</v>
      </c>
      <c r="I326" s="156">
        <v>60</v>
      </c>
      <c r="J326" s="80">
        <v>40</v>
      </c>
      <c r="K326" s="87">
        <f t="shared" si="19"/>
        <v>1.2</v>
      </c>
      <c r="L326" s="87">
        <f t="shared" si="20"/>
        <v>1.2</v>
      </c>
      <c r="M326" s="46">
        <f t="shared" si="21"/>
        <v>90</v>
      </c>
      <c r="N326" s="359"/>
      <c r="O326" s="359"/>
      <c r="P326" s="390"/>
      <c r="Q326" s="359"/>
      <c r="R326" s="359"/>
      <c r="S326" s="359"/>
      <c r="T326" s="359"/>
      <c r="U326" s="359"/>
      <c r="V326" s="359"/>
      <c r="W326" s="359"/>
      <c r="X326" s="359"/>
      <c r="Y326" s="359"/>
      <c r="Z326" s="359"/>
      <c r="AA326" s="359"/>
      <c r="AB326" s="359"/>
      <c r="AC326" s="359"/>
      <c r="AD326" s="83"/>
    </row>
    <row r="327" spans="1:30" ht="18" customHeight="1">
      <c r="A327" s="121"/>
      <c r="B327" s="107"/>
      <c r="C327" s="108"/>
      <c r="D327" s="42"/>
      <c r="E327" s="43" t="s">
        <v>406</v>
      </c>
      <c r="F327" s="44" t="s">
        <v>172</v>
      </c>
      <c r="G327" s="159">
        <v>2</v>
      </c>
      <c r="H327" s="144">
        <v>30</v>
      </c>
      <c r="I327" s="157">
        <v>30</v>
      </c>
      <c r="J327" s="106">
        <v>50</v>
      </c>
      <c r="K327" s="87">
        <f t="shared" si="19"/>
        <v>1.2</v>
      </c>
      <c r="L327" s="87">
        <f t="shared" si="20"/>
        <v>1.2</v>
      </c>
      <c r="M327" s="46">
        <f t="shared" si="21"/>
        <v>63</v>
      </c>
      <c r="N327" s="359"/>
      <c r="O327" s="359"/>
      <c r="P327" s="390"/>
      <c r="Q327" s="359"/>
      <c r="R327" s="359"/>
      <c r="S327" s="359"/>
      <c r="T327" s="359"/>
      <c r="U327" s="359"/>
      <c r="V327" s="359"/>
      <c r="W327" s="359"/>
      <c r="X327" s="359"/>
      <c r="Y327" s="359"/>
      <c r="Z327" s="359"/>
      <c r="AA327" s="359"/>
      <c r="AB327" s="359"/>
      <c r="AC327" s="359"/>
      <c r="AD327" s="83"/>
    </row>
    <row r="328" spans="1:30" s="206" customFormat="1" ht="18" customHeight="1">
      <c r="A328" s="121"/>
      <c r="B328" s="107"/>
      <c r="C328" s="108"/>
      <c r="D328" s="42"/>
      <c r="E328" s="43" t="s">
        <v>274</v>
      </c>
      <c r="F328" s="44" t="s">
        <v>145</v>
      </c>
      <c r="G328" s="159">
        <v>2</v>
      </c>
      <c r="H328" s="144">
        <v>15</v>
      </c>
      <c r="I328" s="157">
        <v>30</v>
      </c>
      <c r="J328" s="106">
        <v>30</v>
      </c>
      <c r="K328" s="87">
        <f t="shared" si="19"/>
        <v>1</v>
      </c>
      <c r="L328" s="87">
        <f t="shared" si="20"/>
        <v>1.1000000000000001</v>
      </c>
      <c r="M328" s="46">
        <f t="shared" si="21"/>
        <v>39.799999999999997</v>
      </c>
      <c r="N328" s="359"/>
      <c r="O328" s="359"/>
      <c r="P328" s="390"/>
      <c r="Q328" s="359"/>
      <c r="R328" s="359"/>
      <c r="S328" s="359"/>
      <c r="T328" s="359"/>
      <c r="U328" s="359"/>
      <c r="V328" s="359"/>
      <c r="W328" s="359"/>
      <c r="X328" s="359"/>
      <c r="Y328" s="359"/>
      <c r="Z328" s="359"/>
      <c r="AA328" s="359"/>
      <c r="AB328" s="359"/>
      <c r="AC328" s="359"/>
      <c r="AD328" s="83"/>
    </row>
    <row r="329" spans="1:30" s="206" customFormat="1" ht="18" customHeight="1">
      <c r="A329" s="121"/>
      <c r="B329" s="107"/>
      <c r="C329" s="108"/>
      <c r="D329" s="42"/>
      <c r="E329" s="43" t="s">
        <v>274</v>
      </c>
      <c r="F329" s="44" t="s">
        <v>144</v>
      </c>
      <c r="G329" s="159">
        <v>2</v>
      </c>
      <c r="H329" s="144">
        <v>15</v>
      </c>
      <c r="I329" s="157">
        <v>30</v>
      </c>
      <c r="J329" s="106">
        <v>50</v>
      </c>
      <c r="K329" s="87">
        <f t="shared" si="19"/>
        <v>1.2</v>
      </c>
      <c r="L329" s="87">
        <f t="shared" si="20"/>
        <v>1.2</v>
      </c>
      <c r="M329" s="46">
        <f t="shared" si="21"/>
        <v>45</v>
      </c>
      <c r="N329" s="359"/>
      <c r="O329" s="359"/>
      <c r="P329" s="390"/>
      <c r="Q329" s="359"/>
      <c r="R329" s="359"/>
      <c r="S329" s="359"/>
      <c r="T329" s="359"/>
      <c r="U329" s="359"/>
      <c r="V329" s="359"/>
      <c r="W329" s="359"/>
      <c r="X329" s="359"/>
      <c r="Y329" s="359"/>
      <c r="Z329" s="359"/>
      <c r="AA329" s="359"/>
      <c r="AB329" s="359"/>
      <c r="AC329" s="359"/>
      <c r="AD329" s="83"/>
    </row>
    <row r="330" spans="1:30" s="206" customFormat="1" ht="18" hidden="1" customHeight="1">
      <c r="A330" s="121"/>
      <c r="B330" s="107"/>
      <c r="C330" s="108"/>
      <c r="D330" s="42"/>
      <c r="E330" s="43"/>
      <c r="F330" s="44"/>
      <c r="G330" s="159"/>
      <c r="H330" s="144"/>
      <c r="I330" s="157"/>
      <c r="J330" s="106"/>
      <c r="K330" s="87">
        <f t="shared" si="19"/>
        <v>0</v>
      </c>
      <c r="L330" s="87">
        <f t="shared" si="20"/>
        <v>0</v>
      </c>
      <c r="M330" s="46">
        <f t="shared" si="21"/>
        <v>0</v>
      </c>
      <c r="N330" s="359"/>
      <c r="O330" s="359"/>
      <c r="P330" s="390"/>
      <c r="Q330" s="359"/>
      <c r="R330" s="359"/>
      <c r="S330" s="359"/>
      <c r="T330" s="359"/>
      <c r="U330" s="359"/>
      <c r="V330" s="359"/>
      <c r="W330" s="359"/>
      <c r="X330" s="359"/>
      <c r="Y330" s="359"/>
      <c r="Z330" s="359"/>
      <c r="AA330" s="359"/>
      <c r="AB330" s="359"/>
      <c r="AC330" s="359"/>
      <c r="AD330" s="83"/>
    </row>
    <row r="331" spans="1:30" s="206" customFormat="1" ht="18" hidden="1" customHeight="1">
      <c r="A331" s="121"/>
      <c r="B331" s="107"/>
      <c r="C331" s="108"/>
      <c r="D331" s="42"/>
      <c r="E331" s="43"/>
      <c r="F331" s="44"/>
      <c r="G331" s="159"/>
      <c r="H331" s="144"/>
      <c r="I331" s="157"/>
      <c r="J331" s="106"/>
      <c r="K331" s="87">
        <f t="shared" si="19"/>
        <v>0</v>
      </c>
      <c r="L331" s="87">
        <f t="shared" si="20"/>
        <v>0</v>
      </c>
      <c r="M331" s="46">
        <f t="shared" si="21"/>
        <v>0</v>
      </c>
      <c r="N331" s="359"/>
      <c r="O331" s="359"/>
      <c r="P331" s="390"/>
      <c r="Q331" s="359"/>
      <c r="R331" s="359"/>
      <c r="S331" s="359"/>
      <c r="T331" s="359"/>
      <c r="U331" s="359"/>
      <c r="V331" s="359"/>
      <c r="W331" s="359"/>
      <c r="X331" s="359"/>
      <c r="Y331" s="359"/>
      <c r="Z331" s="359"/>
      <c r="AA331" s="359"/>
      <c r="AB331" s="359"/>
      <c r="AC331" s="359"/>
      <c r="AD331" s="83"/>
    </row>
    <row r="332" spans="1:30" s="206" customFormat="1" ht="18" hidden="1" customHeight="1">
      <c r="A332" s="121"/>
      <c r="B332" s="107"/>
      <c r="C332" s="108"/>
      <c r="D332" s="42"/>
      <c r="E332" s="43"/>
      <c r="F332" s="44"/>
      <c r="G332" s="159"/>
      <c r="H332" s="144"/>
      <c r="I332" s="157"/>
      <c r="J332" s="106"/>
      <c r="K332" s="87">
        <f t="shared" si="19"/>
        <v>0</v>
      </c>
      <c r="L332" s="87">
        <f t="shared" si="20"/>
        <v>0</v>
      </c>
      <c r="M332" s="46">
        <f t="shared" si="21"/>
        <v>0</v>
      </c>
      <c r="N332" s="359"/>
      <c r="O332" s="359"/>
      <c r="P332" s="390"/>
      <c r="Q332" s="359"/>
      <c r="R332" s="359"/>
      <c r="S332" s="359"/>
      <c r="T332" s="359"/>
      <c r="U332" s="359"/>
      <c r="V332" s="359"/>
      <c r="W332" s="359"/>
      <c r="X332" s="359"/>
      <c r="Y332" s="359"/>
      <c r="Z332" s="359"/>
      <c r="AA332" s="359"/>
      <c r="AB332" s="359"/>
      <c r="AC332" s="359"/>
      <c r="AD332" s="83"/>
    </row>
    <row r="333" spans="1:30" s="206" customFormat="1" ht="18" hidden="1" customHeight="1">
      <c r="A333" s="121"/>
      <c r="B333" s="107"/>
      <c r="C333" s="108"/>
      <c r="D333" s="42"/>
      <c r="E333" s="43"/>
      <c r="F333" s="44"/>
      <c r="G333" s="159"/>
      <c r="H333" s="144"/>
      <c r="I333" s="157"/>
      <c r="J333" s="106"/>
      <c r="K333" s="87">
        <f t="shared" si="19"/>
        <v>0</v>
      </c>
      <c r="L333" s="87">
        <f t="shared" si="20"/>
        <v>0</v>
      </c>
      <c r="M333" s="46">
        <f t="shared" si="21"/>
        <v>0</v>
      </c>
      <c r="N333" s="359"/>
      <c r="O333" s="359"/>
      <c r="P333" s="390"/>
      <c r="Q333" s="359"/>
      <c r="R333" s="359"/>
      <c r="S333" s="359"/>
      <c r="T333" s="359"/>
      <c r="U333" s="359"/>
      <c r="V333" s="359"/>
      <c r="W333" s="359"/>
      <c r="X333" s="359"/>
      <c r="Y333" s="359"/>
      <c r="Z333" s="359"/>
      <c r="AA333" s="359"/>
      <c r="AB333" s="359"/>
      <c r="AC333" s="359"/>
      <c r="AD333" s="83"/>
    </row>
    <row r="334" spans="1:30" ht="18" customHeight="1">
      <c r="A334" s="104">
        <v>17</v>
      </c>
      <c r="B334" s="60" t="s">
        <v>108</v>
      </c>
      <c r="C334" s="61" t="s">
        <v>109</v>
      </c>
      <c r="D334" s="42" t="s">
        <v>336</v>
      </c>
      <c r="E334" s="43" t="s">
        <v>178</v>
      </c>
      <c r="F334" s="44" t="s">
        <v>179</v>
      </c>
      <c r="G334" s="160">
        <v>1</v>
      </c>
      <c r="H334" s="161">
        <v>45</v>
      </c>
      <c r="I334" s="162">
        <v>0</v>
      </c>
      <c r="J334" s="106">
        <v>65</v>
      </c>
      <c r="K334" s="87">
        <f t="shared" si="19"/>
        <v>1.3</v>
      </c>
      <c r="L334" s="87">
        <f t="shared" si="20"/>
        <v>0</v>
      </c>
      <c r="M334" s="46">
        <f t="shared" si="21"/>
        <v>58.5</v>
      </c>
      <c r="N334" s="365">
        <v>67.5</v>
      </c>
      <c r="O334" s="351">
        <v>0</v>
      </c>
      <c r="P334" s="349">
        <f>SUM(M334:M353)+N334+O334</f>
        <v>1034.5</v>
      </c>
      <c r="Q334" s="351">
        <v>0</v>
      </c>
      <c r="R334" s="349">
        <v>52</v>
      </c>
      <c r="S334" s="355">
        <v>450</v>
      </c>
      <c r="T334" s="351">
        <v>450</v>
      </c>
      <c r="U334" s="355">
        <v>112</v>
      </c>
      <c r="V334" s="353">
        <v>112</v>
      </c>
      <c r="W334" s="355">
        <v>56</v>
      </c>
      <c r="X334" s="351">
        <v>56</v>
      </c>
      <c r="Y334" s="349">
        <f>ROUND((P334-T334),1)</f>
        <v>584.5</v>
      </c>
      <c r="Z334" s="357">
        <f>IF(OR(SUM(V334:V353)="",SUM(Q334:Q353)=""),0,IF(OR(SUM(U334:U353)=320,SUM(V334:V353)&gt;0),ROUND((SUM(Q334:Q353)-SUM(V334:V353)),1),0))</f>
        <v>-112</v>
      </c>
      <c r="AA334" s="357">
        <f>IF(OR(SUM(X334:X353)="",SUM(R334:R353)=""),0,IF(OR(SUM(W334:W353)=160,SUM(X334:X353)&gt;0),ROUND((SUM(R334:R353)-SUM(X334:X353)),1),0))</f>
        <v>-4</v>
      </c>
      <c r="AB334" s="371"/>
      <c r="AC334" s="360">
        <f>SUM(Y334:AA353)</f>
        <v>468.5</v>
      </c>
      <c r="AD334" s="360"/>
    </row>
    <row r="335" spans="1:30" ht="18" customHeight="1">
      <c r="A335" s="90"/>
      <c r="B335" s="107"/>
      <c r="C335" s="108"/>
      <c r="D335" s="42" t="s">
        <v>336</v>
      </c>
      <c r="E335" s="43" t="s">
        <v>533</v>
      </c>
      <c r="F335" s="44" t="s">
        <v>179</v>
      </c>
      <c r="G335" s="62">
        <v>1</v>
      </c>
      <c r="H335" s="163">
        <v>0</v>
      </c>
      <c r="I335" s="164">
        <v>60</v>
      </c>
      <c r="J335" s="106">
        <v>33</v>
      </c>
      <c r="K335" s="87">
        <f t="shared" ref="K335:K398" si="22">IF(OR(LEFT(E335,2)="ĐA",LEFT(E335,2)="DA",LEFT(E335,5)="Đồ án",LEFT(E335,5)="Đồán ",LEFT(E335,9)="Sinh hoạt",LEFT(E335,9)="sinh hoạt",LEFT(E335,6)="Cố vấn",LEFT(E335,6)="cố vấn",LEFT(E335,4)="cvht",LEFT(E335,4)="CVHT",LEFT(E335,4)="shcn",LEFT(E335,4)="SHCN"),0,(IF(AND(H335&gt;0,J335&gt;0),IF(J335&gt;60,1.3,IF(J335&gt;35,1.2,1)),0)))</f>
        <v>0</v>
      </c>
      <c r="L335" s="87">
        <f t="shared" ref="L335:L398" si="23">IF(OR(LEFT(E335,2)="ĐA",LEFT(E335,2)="DA",LEFT(E335,5)="Đồ án",LEFT(E335,5)="Đồán "),0,IF(AND(J335&gt;0,I335&gt;0),IF(AND(OR(LEFT(E335,4)="GDQP",LEFT(E335,4)="gdqp",LEFT(E335,19)="Giáo dục quốc phòng"),J335&gt;50),1.3,IF(J335&gt;35,1.2,IF(J335&gt;29,1.1,1))),0))</f>
        <v>1.1000000000000001</v>
      </c>
      <c r="M335" s="46">
        <f t="shared" ref="M335:M398" si="24">ROUND(IF(OR(LEFT(E335,2)="ĐA",LEFT(E335,2)="DA",LEFT(E335,5)="Đồ án",LEFT(E335,5)="Đồán "),J335*0.5,(IF(H335&gt;0,H335*K335,"0")+IF(I335&gt;0,(I335*0.75)*L335,"0"))),1)</f>
        <v>49.5</v>
      </c>
      <c r="N335" s="337"/>
      <c r="O335" s="337"/>
      <c r="P335" s="337"/>
      <c r="Q335" s="337"/>
      <c r="R335" s="337"/>
      <c r="S335" s="337"/>
      <c r="T335" s="337"/>
      <c r="U335" s="337"/>
      <c r="V335" s="337"/>
      <c r="W335" s="337"/>
      <c r="X335" s="337"/>
      <c r="Y335" s="337"/>
      <c r="Z335" s="337"/>
      <c r="AA335" s="337"/>
      <c r="AB335" s="337"/>
      <c r="AC335" s="337"/>
      <c r="AD335" s="337"/>
    </row>
    <row r="336" spans="1:30" ht="18" customHeight="1">
      <c r="A336" s="90"/>
      <c r="B336" s="107"/>
      <c r="C336" s="108"/>
      <c r="D336" s="42" t="s">
        <v>336</v>
      </c>
      <c r="E336" s="43" t="s">
        <v>534</v>
      </c>
      <c r="F336" s="44" t="s">
        <v>532</v>
      </c>
      <c r="G336" s="62">
        <v>1</v>
      </c>
      <c r="H336" s="165">
        <v>0</v>
      </c>
      <c r="I336" s="166">
        <v>60</v>
      </c>
      <c r="J336" s="106">
        <v>32</v>
      </c>
      <c r="K336" s="87">
        <f t="shared" si="22"/>
        <v>0</v>
      </c>
      <c r="L336" s="87">
        <f t="shared" si="23"/>
        <v>1.1000000000000001</v>
      </c>
      <c r="M336" s="46">
        <f t="shared" si="24"/>
        <v>49.5</v>
      </c>
      <c r="N336" s="337"/>
      <c r="O336" s="337"/>
      <c r="P336" s="337"/>
      <c r="Q336" s="337"/>
      <c r="R336" s="337"/>
      <c r="S336" s="337"/>
      <c r="T336" s="337"/>
      <c r="U336" s="337"/>
      <c r="V336" s="337"/>
      <c r="W336" s="337"/>
      <c r="X336" s="337"/>
      <c r="Y336" s="337"/>
      <c r="Z336" s="337"/>
      <c r="AA336" s="337"/>
      <c r="AB336" s="337"/>
      <c r="AC336" s="337"/>
      <c r="AD336" s="337"/>
    </row>
    <row r="337" spans="1:30" ht="18" customHeight="1">
      <c r="A337" s="90"/>
      <c r="B337" s="107"/>
      <c r="C337" s="108"/>
      <c r="D337" s="42" t="s">
        <v>337</v>
      </c>
      <c r="E337" s="43" t="s">
        <v>180</v>
      </c>
      <c r="F337" s="44" t="s">
        <v>181</v>
      </c>
      <c r="G337" s="62">
        <v>1</v>
      </c>
      <c r="H337" s="165">
        <v>60</v>
      </c>
      <c r="I337" s="166">
        <v>30</v>
      </c>
      <c r="J337" s="106">
        <v>43</v>
      </c>
      <c r="K337" s="87">
        <f t="shared" si="22"/>
        <v>1.2</v>
      </c>
      <c r="L337" s="87">
        <f t="shared" si="23"/>
        <v>1.2</v>
      </c>
      <c r="M337" s="46">
        <f t="shared" si="24"/>
        <v>99</v>
      </c>
      <c r="N337" s="337"/>
      <c r="O337" s="337"/>
      <c r="P337" s="337"/>
      <c r="Q337" s="337"/>
      <c r="R337" s="337"/>
      <c r="S337" s="337"/>
      <c r="T337" s="337"/>
      <c r="U337" s="337"/>
      <c r="V337" s="337"/>
      <c r="W337" s="337"/>
      <c r="X337" s="337"/>
      <c r="Y337" s="337"/>
      <c r="Z337" s="337"/>
      <c r="AA337" s="337"/>
      <c r="AB337" s="337"/>
      <c r="AC337" s="337"/>
      <c r="AD337" s="337"/>
    </row>
    <row r="338" spans="1:30" ht="18" customHeight="1">
      <c r="A338" s="90"/>
      <c r="B338" s="107"/>
      <c r="C338" s="108"/>
      <c r="D338" s="42"/>
      <c r="E338" s="207" t="s">
        <v>190</v>
      </c>
      <c r="F338" s="208" t="s">
        <v>181</v>
      </c>
      <c r="G338" s="213">
        <v>1</v>
      </c>
      <c r="H338" s="214"/>
      <c r="I338" s="215"/>
      <c r="J338" s="212">
        <v>43</v>
      </c>
      <c r="K338" s="87">
        <f t="shared" si="22"/>
        <v>0</v>
      </c>
      <c r="L338" s="87">
        <f t="shared" si="23"/>
        <v>0</v>
      </c>
      <c r="M338" s="46">
        <f t="shared" si="24"/>
        <v>21.5</v>
      </c>
      <c r="N338" s="337"/>
      <c r="O338" s="337"/>
      <c r="P338" s="337"/>
      <c r="Q338" s="337"/>
      <c r="R338" s="337"/>
      <c r="S338" s="337"/>
      <c r="T338" s="337"/>
      <c r="U338" s="337"/>
      <c r="V338" s="337"/>
      <c r="W338" s="337"/>
      <c r="X338" s="337"/>
      <c r="Y338" s="337"/>
      <c r="Z338" s="337"/>
      <c r="AA338" s="337"/>
      <c r="AB338" s="337"/>
      <c r="AC338" s="337"/>
      <c r="AD338" s="337"/>
    </row>
    <row r="339" spans="1:30" ht="18" customHeight="1">
      <c r="A339" s="90"/>
      <c r="B339" s="107"/>
      <c r="C339" s="108"/>
      <c r="D339" s="42" t="s">
        <v>338</v>
      </c>
      <c r="E339" s="43" t="s">
        <v>182</v>
      </c>
      <c r="F339" s="44" t="s">
        <v>169</v>
      </c>
      <c r="G339" s="62">
        <v>1</v>
      </c>
      <c r="H339" s="163">
        <v>45</v>
      </c>
      <c r="I339" s="164">
        <v>30</v>
      </c>
      <c r="J339" s="106">
        <v>37</v>
      </c>
      <c r="K339" s="87">
        <f t="shared" si="22"/>
        <v>1.2</v>
      </c>
      <c r="L339" s="87">
        <f t="shared" si="23"/>
        <v>1.2</v>
      </c>
      <c r="M339" s="46">
        <f t="shared" si="24"/>
        <v>81</v>
      </c>
      <c r="N339" s="337"/>
      <c r="O339" s="337"/>
      <c r="P339" s="337"/>
      <c r="Q339" s="337"/>
      <c r="R339" s="337"/>
      <c r="S339" s="337"/>
      <c r="T339" s="337"/>
      <c r="U339" s="337"/>
      <c r="V339" s="337"/>
      <c r="W339" s="337"/>
      <c r="X339" s="337"/>
      <c r="Y339" s="337"/>
      <c r="Z339" s="337"/>
      <c r="AA339" s="337"/>
      <c r="AB339" s="337"/>
      <c r="AC339" s="337"/>
      <c r="AD339" s="337"/>
    </row>
    <row r="340" spans="1:30" ht="18" customHeight="1">
      <c r="A340" s="121"/>
      <c r="B340" s="107"/>
      <c r="C340" s="108"/>
      <c r="D340" s="42" t="s">
        <v>339</v>
      </c>
      <c r="E340" s="43" t="s">
        <v>161</v>
      </c>
      <c r="F340" s="44" t="s">
        <v>183</v>
      </c>
      <c r="G340" s="62">
        <v>1</v>
      </c>
      <c r="H340" s="163">
        <v>30</v>
      </c>
      <c r="I340" s="164">
        <v>60</v>
      </c>
      <c r="J340" s="106">
        <v>39</v>
      </c>
      <c r="K340" s="87">
        <f t="shared" si="22"/>
        <v>1.2</v>
      </c>
      <c r="L340" s="87">
        <f t="shared" si="23"/>
        <v>1.2</v>
      </c>
      <c r="M340" s="46">
        <f t="shared" si="24"/>
        <v>90</v>
      </c>
      <c r="N340" s="359"/>
      <c r="O340" s="359"/>
      <c r="P340" s="359"/>
      <c r="Q340" s="359"/>
      <c r="R340" s="359"/>
      <c r="S340" s="359"/>
      <c r="T340" s="359"/>
      <c r="U340" s="359"/>
      <c r="V340" s="359"/>
      <c r="W340" s="359"/>
      <c r="X340" s="359"/>
      <c r="Y340" s="359"/>
      <c r="Z340" s="359"/>
      <c r="AA340" s="359"/>
      <c r="AB340" s="359"/>
      <c r="AC340" s="359"/>
      <c r="AD340" s="359"/>
    </row>
    <row r="341" spans="1:30" ht="18" customHeight="1">
      <c r="A341" s="121"/>
      <c r="B341" s="107"/>
      <c r="C341" s="108"/>
      <c r="D341" s="42"/>
      <c r="E341" s="43" t="s">
        <v>218</v>
      </c>
      <c r="F341" s="44" t="s">
        <v>183</v>
      </c>
      <c r="G341" s="227"/>
      <c r="H341" s="228"/>
      <c r="I341" s="229"/>
      <c r="J341" s="106"/>
      <c r="K341" s="87">
        <f t="shared" si="22"/>
        <v>0</v>
      </c>
      <c r="L341" s="87">
        <f t="shared" si="23"/>
        <v>0</v>
      </c>
      <c r="M341" s="46">
        <f t="shared" si="24"/>
        <v>0</v>
      </c>
      <c r="N341" s="359"/>
      <c r="O341" s="359"/>
      <c r="P341" s="359"/>
      <c r="Q341" s="359"/>
      <c r="R341" s="359"/>
      <c r="S341" s="359"/>
      <c r="T341" s="359"/>
      <c r="U341" s="359"/>
      <c r="V341" s="359"/>
      <c r="W341" s="359"/>
      <c r="X341" s="359"/>
      <c r="Y341" s="359"/>
      <c r="Z341" s="359"/>
      <c r="AA341" s="359"/>
      <c r="AB341" s="359"/>
      <c r="AC341" s="359"/>
      <c r="AD341" s="359"/>
    </row>
    <row r="342" spans="1:30" s="206" customFormat="1" ht="18" customHeight="1">
      <c r="A342" s="121"/>
      <c r="B342" s="107"/>
      <c r="C342" s="108"/>
      <c r="D342" s="42"/>
      <c r="E342" s="43" t="s">
        <v>407</v>
      </c>
      <c r="F342" s="44" t="s">
        <v>381</v>
      </c>
      <c r="G342" s="230">
        <v>2</v>
      </c>
      <c r="H342" s="163">
        <v>45</v>
      </c>
      <c r="I342" s="164">
        <v>30</v>
      </c>
      <c r="J342" s="106">
        <v>40</v>
      </c>
      <c r="K342" s="87">
        <f t="shared" si="22"/>
        <v>1.2</v>
      </c>
      <c r="L342" s="87">
        <f t="shared" si="23"/>
        <v>1.2</v>
      </c>
      <c r="M342" s="46">
        <f t="shared" si="24"/>
        <v>81</v>
      </c>
      <c r="N342" s="359"/>
      <c r="O342" s="359"/>
      <c r="P342" s="359"/>
      <c r="Q342" s="359"/>
      <c r="R342" s="359"/>
      <c r="S342" s="359"/>
      <c r="T342" s="359"/>
      <c r="U342" s="359"/>
      <c r="V342" s="359"/>
      <c r="W342" s="359"/>
      <c r="X342" s="359"/>
      <c r="Y342" s="359"/>
      <c r="Z342" s="359"/>
      <c r="AA342" s="359"/>
      <c r="AB342" s="359"/>
      <c r="AC342" s="359"/>
      <c r="AD342" s="359"/>
    </row>
    <row r="343" spans="1:30" ht="18" customHeight="1">
      <c r="A343" s="121"/>
      <c r="B343" s="107"/>
      <c r="C343" s="108"/>
      <c r="D343" s="42"/>
      <c r="E343" s="43" t="s">
        <v>398</v>
      </c>
      <c r="F343" s="44" t="s">
        <v>202</v>
      </c>
      <c r="G343" s="62">
        <v>2</v>
      </c>
      <c r="H343" s="163">
        <v>45</v>
      </c>
      <c r="I343" s="164">
        <v>30</v>
      </c>
      <c r="J343" s="106">
        <v>40</v>
      </c>
      <c r="K343" s="87">
        <f t="shared" si="22"/>
        <v>1.2</v>
      </c>
      <c r="L343" s="87">
        <f t="shared" si="23"/>
        <v>1.2</v>
      </c>
      <c r="M343" s="46">
        <f t="shared" si="24"/>
        <v>81</v>
      </c>
      <c r="N343" s="359"/>
      <c r="O343" s="359"/>
      <c r="P343" s="359"/>
      <c r="Q343" s="359"/>
      <c r="R343" s="359"/>
      <c r="S343" s="359"/>
      <c r="T343" s="359"/>
      <c r="U343" s="359"/>
      <c r="V343" s="359"/>
      <c r="W343" s="359"/>
      <c r="X343" s="359"/>
      <c r="Y343" s="359"/>
      <c r="Z343" s="359"/>
      <c r="AA343" s="359"/>
      <c r="AB343" s="359"/>
      <c r="AC343" s="359"/>
      <c r="AD343" s="359"/>
    </row>
    <row r="344" spans="1:30" s="206" customFormat="1" ht="18" customHeight="1">
      <c r="A344" s="121"/>
      <c r="B344" s="107"/>
      <c r="C344" s="108"/>
      <c r="D344" s="42"/>
      <c r="E344" s="43" t="s">
        <v>398</v>
      </c>
      <c r="F344" s="44" t="s">
        <v>237</v>
      </c>
      <c r="G344" s="62">
        <v>2</v>
      </c>
      <c r="H344" s="163">
        <v>45</v>
      </c>
      <c r="I344" s="164">
        <v>30</v>
      </c>
      <c r="J344" s="106">
        <v>40</v>
      </c>
      <c r="K344" s="87">
        <f t="shared" si="22"/>
        <v>1.2</v>
      </c>
      <c r="L344" s="87">
        <f t="shared" si="23"/>
        <v>1.2</v>
      </c>
      <c r="M344" s="46">
        <f t="shared" si="24"/>
        <v>81</v>
      </c>
      <c r="N344" s="359"/>
      <c r="O344" s="359"/>
      <c r="P344" s="359"/>
      <c r="Q344" s="359"/>
      <c r="R344" s="359"/>
      <c r="S344" s="359"/>
      <c r="T344" s="359"/>
      <c r="U344" s="359"/>
      <c r="V344" s="359"/>
      <c r="W344" s="359"/>
      <c r="X344" s="359"/>
      <c r="Y344" s="359"/>
      <c r="Z344" s="359"/>
      <c r="AA344" s="359"/>
      <c r="AB344" s="359"/>
      <c r="AC344" s="359"/>
      <c r="AD344" s="359"/>
    </row>
    <row r="345" spans="1:30" ht="18" customHeight="1">
      <c r="A345" s="121"/>
      <c r="B345" s="107"/>
      <c r="C345" s="108"/>
      <c r="D345" s="42"/>
      <c r="E345" s="43" t="s">
        <v>398</v>
      </c>
      <c r="F345" s="44" t="s">
        <v>280</v>
      </c>
      <c r="G345" s="62">
        <v>2</v>
      </c>
      <c r="H345" s="163">
        <v>45</v>
      </c>
      <c r="I345" s="164">
        <v>30</v>
      </c>
      <c r="J345" s="106">
        <v>40</v>
      </c>
      <c r="K345" s="87">
        <f t="shared" si="22"/>
        <v>1.2</v>
      </c>
      <c r="L345" s="87">
        <f t="shared" si="23"/>
        <v>1.2</v>
      </c>
      <c r="M345" s="46">
        <f t="shared" si="24"/>
        <v>81</v>
      </c>
      <c r="N345" s="359"/>
      <c r="O345" s="359"/>
      <c r="P345" s="359"/>
      <c r="Q345" s="359"/>
      <c r="R345" s="359"/>
      <c r="S345" s="359"/>
      <c r="T345" s="359"/>
      <c r="U345" s="359"/>
      <c r="V345" s="359"/>
      <c r="W345" s="359"/>
      <c r="X345" s="359"/>
      <c r="Y345" s="359"/>
      <c r="Z345" s="359"/>
      <c r="AA345" s="359"/>
      <c r="AB345" s="359"/>
      <c r="AC345" s="359"/>
      <c r="AD345" s="359"/>
    </row>
    <row r="346" spans="1:30" s="225" customFormat="1" ht="18" customHeight="1">
      <c r="A346" s="121"/>
      <c r="B346" s="107"/>
      <c r="C346" s="108"/>
      <c r="D346" s="42"/>
      <c r="E346" s="207" t="s">
        <v>394</v>
      </c>
      <c r="F346" s="208" t="s">
        <v>205</v>
      </c>
      <c r="G346" s="310">
        <v>2</v>
      </c>
      <c r="H346" s="232"/>
      <c r="I346" s="231"/>
      <c r="J346" s="212">
        <v>28</v>
      </c>
      <c r="K346" s="308">
        <v>0</v>
      </c>
      <c r="L346" s="308">
        <v>0</v>
      </c>
      <c r="M346" s="309">
        <v>14</v>
      </c>
      <c r="N346" s="359"/>
      <c r="O346" s="359"/>
      <c r="P346" s="359"/>
      <c r="Q346" s="359"/>
      <c r="R346" s="359"/>
      <c r="S346" s="359"/>
      <c r="T346" s="359"/>
      <c r="U346" s="359"/>
      <c r="V346" s="359"/>
      <c r="W346" s="359"/>
      <c r="X346" s="359"/>
      <c r="Y346" s="359"/>
      <c r="Z346" s="359"/>
      <c r="AA346" s="359"/>
      <c r="AB346" s="359"/>
      <c r="AC346" s="359"/>
      <c r="AD346" s="359"/>
    </row>
    <row r="347" spans="1:30" ht="18" customHeight="1">
      <c r="A347" s="90"/>
      <c r="B347" s="107"/>
      <c r="C347" s="108"/>
      <c r="D347" s="42"/>
      <c r="E347" s="43" t="s">
        <v>161</v>
      </c>
      <c r="F347" s="44" t="s">
        <v>422</v>
      </c>
      <c r="G347" s="62">
        <v>2</v>
      </c>
      <c r="H347" s="163">
        <v>30</v>
      </c>
      <c r="I347" s="164">
        <v>60</v>
      </c>
      <c r="J347" s="106">
        <v>40</v>
      </c>
      <c r="K347" s="87">
        <f t="shared" si="22"/>
        <v>1.2</v>
      </c>
      <c r="L347" s="87">
        <f t="shared" si="23"/>
        <v>1.2</v>
      </c>
      <c r="M347" s="46">
        <f t="shared" si="24"/>
        <v>90</v>
      </c>
      <c r="N347" s="337"/>
      <c r="O347" s="337"/>
      <c r="P347" s="337"/>
      <c r="Q347" s="337"/>
      <c r="R347" s="337"/>
      <c r="S347" s="337"/>
      <c r="T347" s="337"/>
      <c r="U347" s="337"/>
      <c r="V347" s="337"/>
      <c r="W347" s="337"/>
      <c r="X347" s="337"/>
      <c r="Y347" s="337"/>
      <c r="Z347" s="337"/>
      <c r="AA347" s="337"/>
      <c r="AB347" s="337"/>
      <c r="AC347" s="337"/>
      <c r="AD347" s="337"/>
    </row>
    <row r="348" spans="1:30" ht="18" customHeight="1">
      <c r="A348" s="90"/>
      <c r="B348" s="107"/>
      <c r="C348" s="108"/>
      <c r="D348" s="42"/>
      <c r="E348" s="43" t="s">
        <v>161</v>
      </c>
      <c r="F348" s="44" t="s">
        <v>425</v>
      </c>
      <c r="G348" s="62">
        <v>2</v>
      </c>
      <c r="H348" s="163">
        <v>30</v>
      </c>
      <c r="I348" s="164">
        <v>60</v>
      </c>
      <c r="J348" s="106">
        <v>40</v>
      </c>
      <c r="K348" s="87">
        <f t="shared" si="22"/>
        <v>1.2</v>
      </c>
      <c r="L348" s="87">
        <f t="shared" si="23"/>
        <v>1.2</v>
      </c>
      <c r="M348" s="46">
        <f t="shared" si="24"/>
        <v>90</v>
      </c>
      <c r="N348" s="337"/>
      <c r="O348" s="337"/>
      <c r="P348" s="337"/>
      <c r="Q348" s="337"/>
      <c r="R348" s="337"/>
      <c r="S348" s="337"/>
      <c r="T348" s="337"/>
      <c r="U348" s="337"/>
      <c r="V348" s="337"/>
      <c r="W348" s="337"/>
      <c r="X348" s="337"/>
      <c r="Y348" s="337"/>
      <c r="Z348" s="337"/>
      <c r="AA348" s="337"/>
      <c r="AB348" s="337"/>
      <c r="AC348" s="337"/>
      <c r="AD348" s="337"/>
    </row>
    <row r="349" spans="1:30" s="264" customFormat="1" ht="18" hidden="1" customHeight="1">
      <c r="A349" s="121"/>
      <c r="B349" s="107"/>
      <c r="C349" s="108"/>
      <c r="D349" s="42"/>
      <c r="E349" s="43"/>
      <c r="F349" s="44"/>
      <c r="G349" s="62"/>
      <c r="H349" s="187"/>
      <c r="I349" s="188"/>
      <c r="J349" s="106"/>
      <c r="K349" s="87"/>
      <c r="L349" s="87"/>
      <c r="M349" s="46"/>
      <c r="N349" s="359"/>
      <c r="O349" s="359"/>
      <c r="P349" s="359"/>
      <c r="Q349" s="359"/>
      <c r="R349" s="359"/>
      <c r="S349" s="359"/>
      <c r="T349" s="359"/>
      <c r="U349" s="359"/>
      <c r="V349" s="359"/>
      <c r="W349" s="359"/>
      <c r="X349" s="359"/>
      <c r="Y349" s="359"/>
      <c r="Z349" s="359"/>
      <c r="AA349" s="359"/>
      <c r="AB349" s="359"/>
      <c r="AC349" s="359"/>
      <c r="AD349" s="359"/>
    </row>
    <row r="350" spans="1:30" s="264" customFormat="1" ht="18" hidden="1" customHeight="1">
      <c r="A350" s="121"/>
      <c r="B350" s="107"/>
      <c r="C350" s="108"/>
      <c r="D350" s="42"/>
      <c r="E350" s="43"/>
      <c r="F350" s="44"/>
      <c r="G350" s="62"/>
      <c r="H350" s="187"/>
      <c r="I350" s="188"/>
      <c r="J350" s="106"/>
      <c r="K350" s="87"/>
      <c r="L350" s="87"/>
      <c r="M350" s="46"/>
      <c r="N350" s="359"/>
      <c r="O350" s="359"/>
      <c r="P350" s="359"/>
      <c r="Q350" s="359"/>
      <c r="R350" s="359"/>
      <c r="S350" s="359"/>
      <c r="T350" s="359"/>
      <c r="U350" s="359"/>
      <c r="V350" s="359"/>
      <c r="W350" s="359"/>
      <c r="X350" s="359"/>
      <c r="Y350" s="359"/>
      <c r="Z350" s="359"/>
      <c r="AA350" s="359"/>
      <c r="AB350" s="359"/>
      <c r="AC350" s="359"/>
      <c r="AD350" s="359"/>
    </row>
    <row r="351" spans="1:30" s="264" customFormat="1" ht="18" hidden="1" customHeight="1">
      <c r="A351" s="121"/>
      <c r="B351" s="107"/>
      <c r="C351" s="108"/>
      <c r="D351" s="42"/>
      <c r="E351" s="43"/>
      <c r="F351" s="44"/>
      <c r="G351" s="62"/>
      <c r="H351" s="187"/>
      <c r="I351" s="188"/>
      <c r="J351" s="106"/>
      <c r="K351" s="87"/>
      <c r="L351" s="87"/>
      <c r="M351" s="46"/>
      <c r="N351" s="359"/>
      <c r="O351" s="359"/>
      <c r="P351" s="359"/>
      <c r="Q351" s="359"/>
      <c r="R351" s="359"/>
      <c r="S351" s="359"/>
      <c r="T351" s="359"/>
      <c r="U351" s="359"/>
      <c r="V351" s="359"/>
      <c r="W351" s="359"/>
      <c r="X351" s="359"/>
      <c r="Y351" s="359"/>
      <c r="Z351" s="359"/>
      <c r="AA351" s="359"/>
      <c r="AB351" s="359"/>
      <c r="AC351" s="359"/>
      <c r="AD351" s="359"/>
    </row>
    <row r="352" spans="1:30" ht="18" hidden="1" customHeight="1">
      <c r="A352" s="121"/>
      <c r="B352" s="107"/>
      <c r="C352" s="108"/>
      <c r="D352" s="42"/>
      <c r="E352" s="43"/>
      <c r="F352" s="44"/>
      <c r="G352" s="62"/>
      <c r="H352" s="187"/>
      <c r="I352" s="188"/>
      <c r="J352" s="106"/>
      <c r="K352" s="87">
        <f t="shared" si="22"/>
        <v>0</v>
      </c>
      <c r="L352" s="87">
        <f t="shared" si="23"/>
        <v>0</v>
      </c>
      <c r="M352" s="46">
        <f t="shared" si="24"/>
        <v>0</v>
      </c>
      <c r="N352" s="359"/>
      <c r="O352" s="359"/>
      <c r="P352" s="359"/>
      <c r="Q352" s="359"/>
      <c r="R352" s="359"/>
      <c r="S352" s="359"/>
      <c r="T352" s="359"/>
      <c r="U352" s="359"/>
      <c r="V352" s="359"/>
      <c r="W352" s="359"/>
      <c r="X352" s="359"/>
      <c r="Y352" s="359"/>
      <c r="Z352" s="359"/>
      <c r="AA352" s="359"/>
      <c r="AB352" s="359"/>
      <c r="AC352" s="359"/>
      <c r="AD352" s="359"/>
    </row>
    <row r="353" spans="1:30" ht="18" hidden="1" customHeight="1">
      <c r="A353" s="90"/>
      <c r="B353" s="107"/>
      <c r="C353" s="108"/>
      <c r="D353" s="42"/>
      <c r="E353" s="43"/>
      <c r="F353" s="44"/>
      <c r="G353" s="160"/>
      <c r="H353" s="167"/>
      <c r="I353" s="168"/>
      <c r="J353" s="169"/>
      <c r="K353" s="87">
        <f t="shared" si="22"/>
        <v>0</v>
      </c>
      <c r="L353" s="87">
        <f t="shared" si="23"/>
        <v>0</v>
      </c>
      <c r="M353" s="46">
        <f t="shared" si="24"/>
        <v>0</v>
      </c>
      <c r="N353" s="337"/>
      <c r="O353" s="337"/>
      <c r="P353" s="337"/>
      <c r="Q353" s="337"/>
      <c r="R353" s="337"/>
      <c r="S353" s="337"/>
      <c r="T353" s="337"/>
      <c r="U353" s="337"/>
      <c r="V353" s="337"/>
      <c r="W353" s="337"/>
      <c r="X353" s="337"/>
      <c r="Y353" s="337"/>
      <c r="Z353" s="337"/>
      <c r="AA353" s="337"/>
      <c r="AB353" s="337"/>
      <c r="AC353" s="337"/>
      <c r="AD353" s="337"/>
    </row>
    <row r="354" spans="1:30" ht="18" customHeight="1">
      <c r="A354" s="104">
        <v>18</v>
      </c>
      <c r="B354" s="60" t="s">
        <v>110</v>
      </c>
      <c r="C354" s="61" t="s">
        <v>111</v>
      </c>
      <c r="D354" s="42">
        <v>20200090201</v>
      </c>
      <c r="E354" s="43" t="s">
        <v>196</v>
      </c>
      <c r="F354" s="44" t="s">
        <v>197</v>
      </c>
      <c r="G354" s="158">
        <v>1</v>
      </c>
      <c r="H354" s="144">
        <v>45</v>
      </c>
      <c r="I354" s="157"/>
      <c r="J354" s="106">
        <v>58</v>
      </c>
      <c r="K354" s="87">
        <f t="shared" si="22"/>
        <v>1.2</v>
      </c>
      <c r="L354" s="87">
        <f t="shared" si="23"/>
        <v>0</v>
      </c>
      <c r="M354" s="46">
        <f t="shared" si="24"/>
        <v>54</v>
      </c>
      <c r="N354" s="365">
        <v>89.5</v>
      </c>
      <c r="O354" s="351"/>
      <c r="P354" s="349">
        <f>SUM(M354:M376)+N354+O354</f>
        <v>1191</v>
      </c>
      <c r="Q354" s="351">
        <v>0</v>
      </c>
      <c r="R354" s="349">
        <v>35</v>
      </c>
      <c r="S354" s="355">
        <v>450</v>
      </c>
      <c r="T354" s="351">
        <v>450</v>
      </c>
      <c r="U354" s="355">
        <v>112</v>
      </c>
      <c r="V354" s="353">
        <v>112</v>
      </c>
      <c r="W354" s="355">
        <v>56</v>
      </c>
      <c r="X354" s="351">
        <v>56</v>
      </c>
      <c r="Y354" s="349">
        <f>ROUND((P354-T354),1)</f>
        <v>741</v>
      </c>
      <c r="Z354" s="357">
        <v>-112</v>
      </c>
      <c r="AA354" s="357">
        <v>-21</v>
      </c>
      <c r="AB354" s="371"/>
      <c r="AC354" s="360">
        <f>SUM(Y354:AA376)</f>
        <v>608</v>
      </c>
      <c r="AD354" s="83"/>
    </row>
    <row r="355" spans="1:30" ht="18" customHeight="1">
      <c r="A355" s="90"/>
      <c r="B355" s="107"/>
      <c r="C355" s="108"/>
      <c r="D355" s="42">
        <v>20200090201</v>
      </c>
      <c r="E355" s="43" t="s">
        <v>198</v>
      </c>
      <c r="F355" s="44" t="s">
        <v>197</v>
      </c>
      <c r="G355" s="158">
        <v>1</v>
      </c>
      <c r="H355" s="144"/>
      <c r="I355" s="157">
        <v>60</v>
      </c>
      <c r="J355" s="106">
        <v>29</v>
      </c>
      <c r="K355" s="87">
        <f t="shared" si="22"/>
        <v>0</v>
      </c>
      <c r="L355" s="87">
        <f t="shared" si="23"/>
        <v>1</v>
      </c>
      <c r="M355" s="46">
        <f t="shared" si="24"/>
        <v>45</v>
      </c>
      <c r="N355" s="337"/>
      <c r="O355" s="337"/>
      <c r="P355" s="337"/>
      <c r="Q355" s="337"/>
      <c r="R355" s="337"/>
      <c r="S355" s="337"/>
      <c r="T355" s="337"/>
      <c r="U355" s="337"/>
      <c r="V355" s="337"/>
      <c r="W355" s="337"/>
      <c r="X355" s="337"/>
      <c r="Y355" s="337"/>
      <c r="Z355" s="337"/>
      <c r="AA355" s="337"/>
      <c r="AB355" s="337"/>
      <c r="AC355" s="337"/>
      <c r="AD355" s="83"/>
    </row>
    <row r="356" spans="1:30" ht="18" customHeight="1">
      <c r="A356" s="90"/>
      <c r="B356" s="107"/>
      <c r="C356" s="108"/>
      <c r="D356" s="42">
        <v>20200090201</v>
      </c>
      <c r="E356" s="43" t="s">
        <v>198</v>
      </c>
      <c r="F356" s="44" t="s">
        <v>197</v>
      </c>
      <c r="G356" s="158">
        <v>1</v>
      </c>
      <c r="H356" s="144"/>
      <c r="I356" s="157">
        <v>60</v>
      </c>
      <c r="J356" s="106">
        <v>29</v>
      </c>
      <c r="K356" s="87">
        <f t="shared" si="22"/>
        <v>0</v>
      </c>
      <c r="L356" s="87">
        <f t="shared" si="23"/>
        <v>1</v>
      </c>
      <c r="M356" s="46">
        <f t="shared" si="24"/>
        <v>45</v>
      </c>
      <c r="N356" s="337"/>
      <c r="O356" s="337"/>
      <c r="P356" s="337"/>
      <c r="Q356" s="337"/>
      <c r="R356" s="337"/>
      <c r="S356" s="337"/>
      <c r="T356" s="337"/>
      <c r="U356" s="337"/>
      <c r="V356" s="337"/>
      <c r="W356" s="337"/>
      <c r="X356" s="337"/>
      <c r="Y356" s="337"/>
      <c r="Z356" s="337"/>
      <c r="AA356" s="337"/>
      <c r="AB356" s="337"/>
      <c r="AC356" s="337"/>
      <c r="AD356" s="83"/>
    </row>
    <row r="357" spans="1:30" ht="18" customHeight="1">
      <c r="A357" s="90"/>
      <c r="B357" s="107"/>
      <c r="C357" s="108"/>
      <c r="D357" s="42">
        <v>71400119916</v>
      </c>
      <c r="E357" s="43" t="s">
        <v>161</v>
      </c>
      <c r="F357" s="44" t="s">
        <v>199</v>
      </c>
      <c r="G357" s="158">
        <v>1</v>
      </c>
      <c r="H357" s="144">
        <v>30</v>
      </c>
      <c r="I357" s="157">
        <v>60</v>
      </c>
      <c r="J357" s="106">
        <v>52</v>
      </c>
      <c r="K357" s="87">
        <f t="shared" si="22"/>
        <v>1.2</v>
      </c>
      <c r="L357" s="87">
        <f t="shared" si="23"/>
        <v>1.2</v>
      </c>
      <c r="M357" s="46">
        <f t="shared" si="24"/>
        <v>90</v>
      </c>
      <c r="N357" s="337"/>
      <c r="O357" s="337"/>
      <c r="P357" s="337"/>
      <c r="Q357" s="337"/>
      <c r="R357" s="337"/>
      <c r="S357" s="337"/>
      <c r="T357" s="337"/>
      <c r="U357" s="337"/>
      <c r="V357" s="337"/>
      <c r="W357" s="337"/>
      <c r="X357" s="337"/>
      <c r="Y357" s="337"/>
      <c r="Z357" s="337"/>
      <c r="AA357" s="337"/>
      <c r="AB357" s="337"/>
      <c r="AC357" s="337"/>
      <c r="AD357" s="83"/>
    </row>
    <row r="358" spans="1:30" ht="18" customHeight="1">
      <c r="A358" s="90"/>
      <c r="B358" s="107"/>
      <c r="C358" s="108"/>
      <c r="D358" s="42">
        <v>71400119910</v>
      </c>
      <c r="E358" s="43" t="s">
        <v>161</v>
      </c>
      <c r="F358" s="44" t="s">
        <v>200</v>
      </c>
      <c r="G358" s="158">
        <v>1</v>
      </c>
      <c r="H358" s="144">
        <v>30</v>
      </c>
      <c r="I358" s="157">
        <v>60</v>
      </c>
      <c r="J358" s="106">
        <v>52</v>
      </c>
      <c r="K358" s="87">
        <f t="shared" si="22"/>
        <v>1.2</v>
      </c>
      <c r="L358" s="87">
        <f t="shared" si="23"/>
        <v>1.2</v>
      </c>
      <c r="M358" s="46">
        <f t="shared" si="24"/>
        <v>90</v>
      </c>
      <c r="N358" s="337"/>
      <c r="O358" s="337"/>
      <c r="P358" s="337"/>
      <c r="Q358" s="337"/>
      <c r="R358" s="337"/>
      <c r="S358" s="337"/>
      <c r="T358" s="337"/>
      <c r="U358" s="337"/>
      <c r="V358" s="337"/>
      <c r="W358" s="337"/>
      <c r="X358" s="337"/>
      <c r="Y358" s="337"/>
      <c r="Z358" s="337"/>
      <c r="AA358" s="337"/>
      <c r="AB358" s="337"/>
      <c r="AC358" s="337"/>
      <c r="AD358" s="83"/>
    </row>
    <row r="359" spans="1:30" ht="18" customHeight="1">
      <c r="A359" s="90"/>
      <c r="B359" s="107"/>
      <c r="C359" s="108"/>
      <c r="D359" s="42">
        <v>20200015201</v>
      </c>
      <c r="E359" s="43" t="s">
        <v>201</v>
      </c>
      <c r="F359" s="44" t="s">
        <v>202</v>
      </c>
      <c r="G359" s="158">
        <v>1</v>
      </c>
      <c r="H359" s="144">
        <v>45</v>
      </c>
      <c r="I359" s="157">
        <v>30</v>
      </c>
      <c r="J359" s="106">
        <v>34</v>
      </c>
      <c r="K359" s="87">
        <f t="shared" si="22"/>
        <v>1</v>
      </c>
      <c r="L359" s="87">
        <f t="shared" si="23"/>
        <v>1.1000000000000001</v>
      </c>
      <c r="M359" s="46">
        <f t="shared" si="24"/>
        <v>69.8</v>
      </c>
      <c r="N359" s="337"/>
      <c r="O359" s="337"/>
      <c r="P359" s="337"/>
      <c r="Q359" s="337"/>
      <c r="R359" s="337"/>
      <c r="S359" s="337"/>
      <c r="T359" s="337"/>
      <c r="U359" s="337"/>
      <c r="V359" s="337"/>
      <c r="W359" s="337"/>
      <c r="X359" s="337"/>
      <c r="Y359" s="337"/>
      <c r="Z359" s="337"/>
      <c r="AA359" s="337"/>
      <c r="AB359" s="337"/>
      <c r="AC359" s="337"/>
      <c r="AD359" s="83"/>
    </row>
    <row r="360" spans="1:30" ht="18" customHeight="1">
      <c r="A360" s="90"/>
      <c r="B360" s="107"/>
      <c r="C360" s="108"/>
      <c r="D360" s="42">
        <v>21100149201</v>
      </c>
      <c r="E360" s="43" t="s">
        <v>203</v>
      </c>
      <c r="F360" s="44" t="s">
        <v>194</v>
      </c>
      <c r="G360" s="158">
        <v>1</v>
      </c>
      <c r="H360" s="144">
        <v>60</v>
      </c>
      <c r="I360" s="157">
        <v>30</v>
      </c>
      <c r="J360" s="106">
        <v>34</v>
      </c>
      <c r="K360" s="87">
        <f t="shared" si="22"/>
        <v>1</v>
      </c>
      <c r="L360" s="87">
        <f t="shared" si="23"/>
        <v>1.1000000000000001</v>
      </c>
      <c r="M360" s="46">
        <f t="shared" si="24"/>
        <v>84.8</v>
      </c>
      <c r="N360" s="337"/>
      <c r="O360" s="337"/>
      <c r="P360" s="337"/>
      <c r="Q360" s="337"/>
      <c r="R360" s="337"/>
      <c r="S360" s="337"/>
      <c r="T360" s="337"/>
      <c r="U360" s="337"/>
      <c r="V360" s="337"/>
      <c r="W360" s="337"/>
      <c r="X360" s="337"/>
      <c r="Y360" s="337"/>
      <c r="Z360" s="337"/>
      <c r="AA360" s="337"/>
      <c r="AB360" s="337"/>
      <c r="AC360" s="337"/>
      <c r="AD360" s="83"/>
    </row>
    <row r="361" spans="1:30" ht="18" customHeight="1">
      <c r="A361" s="90"/>
      <c r="B361" s="107"/>
      <c r="C361" s="108"/>
      <c r="D361" s="42">
        <v>21100151901</v>
      </c>
      <c r="E361" s="43" t="s">
        <v>204</v>
      </c>
      <c r="F361" s="44" t="s">
        <v>205</v>
      </c>
      <c r="G361" s="158">
        <v>1</v>
      </c>
      <c r="H361" s="144">
        <v>45</v>
      </c>
      <c r="I361" s="157">
        <v>30</v>
      </c>
      <c r="J361" s="106">
        <v>28</v>
      </c>
      <c r="K361" s="87">
        <f t="shared" si="22"/>
        <v>1</v>
      </c>
      <c r="L361" s="87">
        <f t="shared" si="23"/>
        <v>1</v>
      </c>
      <c r="M361" s="46">
        <f t="shared" si="24"/>
        <v>67.5</v>
      </c>
      <c r="N361" s="337"/>
      <c r="O361" s="337"/>
      <c r="P361" s="337"/>
      <c r="Q361" s="337"/>
      <c r="R361" s="337"/>
      <c r="S361" s="337"/>
      <c r="T361" s="337"/>
      <c r="U361" s="337"/>
      <c r="V361" s="337"/>
      <c r="W361" s="337"/>
      <c r="X361" s="337"/>
      <c r="Y361" s="337"/>
      <c r="Z361" s="337"/>
      <c r="AA361" s="337"/>
      <c r="AB361" s="337"/>
      <c r="AC361" s="337"/>
      <c r="AD361" s="83"/>
    </row>
    <row r="362" spans="1:30" ht="18" customHeight="1">
      <c r="A362" s="90"/>
      <c r="B362" s="107"/>
      <c r="C362" s="108"/>
      <c r="D362" s="42">
        <v>21100093907</v>
      </c>
      <c r="E362" s="43" t="s">
        <v>45</v>
      </c>
      <c r="F362" s="44" t="s">
        <v>206</v>
      </c>
      <c r="G362" s="158">
        <v>1</v>
      </c>
      <c r="H362" s="144">
        <v>15</v>
      </c>
      <c r="I362" s="157">
        <v>30</v>
      </c>
      <c r="J362" s="106">
        <v>42</v>
      </c>
      <c r="K362" s="87">
        <f t="shared" si="22"/>
        <v>1.2</v>
      </c>
      <c r="L362" s="87">
        <f t="shared" si="23"/>
        <v>1.2</v>
      </c>
      <c r="M362" s="46">
        <f t="shared" si="24"/>
        <v>45</v>
      </c>
      <c r="N362" s="337"/>
      <c r="O362" s="337"/>
      <c r="P362" s="337"/>
      <c r="Q362" s="337"/>
      <c r="R362" s="337"/>
      <c r="S362" s="337"/>
      <c r="T362" s="337"/>
      <c r="U362" s="337"/>
      <c r="V362" s="337"/>
      <c r="W362" s="337"/>
      <c r="X362" s="337"/>
      <c r="Y362" s="337"/>
      <c r="Z362" s="337"/>
      <c r="AA362" s="337"/>
      <c r="AB362" s="337"/>
      <c r="AC362" s="337"/>
      <c r="AD362" s="83"/>
    </row>
    <row r="363" spans="1:30" ht="18" customHeight="1">
      <c r="A363" s="90"/>
      <c r="B363" s="107"/>
      <c r="C363" s="108"/>
      <c r="D363" s="42"/>
      <c r="E363" s="43" t="s">
        <v>218</v>
      </c>
      <c r="F363" s="44" t="s">
        <v>202</v>
      </c>
      <c r="G363" s="158"/>
      <c r="H363" s="144"/>
      <c r="I363" s="157"/>
      <c r="J363" s="106"/>
      <c r="K363" s="87">
        <f t="shared" si="22"/>
        <v>0</v>
      </c>
      <c r="L363" s="87">
        <f t="shared" si="23"/>
        <v>0</v>
      </c>
      <c r="M363" s="46">
        <f t="shared" si="24"/>
        <v>0</v>
      </c>
      <c r="N363" s="337"/>
      <c r="O363" s="337"/>
      <c r="P363" s="337"/>
      <c r="Q363" s="337"/>
      <c r="R363" s="337"/>
      <c r="S363" s="337"/>
      <c r="T363" s="337"/>
      <c r="U363" s="337"/>
      <c r="V363" s="337"/>
      <c r="W363" s="337"/>
      <c r="X363" s="337"/>
      <c r="Y363" s="337"/>
      <c r="Z363" s="337"/>
      <c r="AA363" s="337"/>
      <c r="AB363" s="337"/>
      <c r="AC363" s="337"/>
      <c r="AD363" s="83"/>
    </row>
    <row r="364" spans="1:30" s="264" customFormat="1" ht="18" customHeight="1">
      <c r="A364" s="121"/>
      <c r="B364" s="107"/>
      <c r="C364" s="108"/>
      <c r="D364" s="43"/>
      <c r="E364" s="207" t="s">
        <v>410</v>
      </c>
      <c r="F364" s="208" t="s">
        <v>197</v>
      </c>
      <c r="G364" s="209">
        <v>2</v>
      </c>
      <c r="H364" s="210">
        <v>15</v>
      </c>
      <c r="I364" s="211"/>
      <c r="J364" s="212">
        <v>40</v>
      </c>
      <c r="K364" s="308">
        <v>1.2</v>
      </c>
      <c r="L364" s="308">
        <v>0</v>
      </c>
      <c r="M364" s="309">
        <f t="shared" si="24"/>
        <v>18</v>
      </c>
      <c r="N364" s="359"/>
      <c r="O364" s="359"/>
      <c r="P364" s="359"/>
      <c r="Q364" s="359"/>
      <c r="R364" s="359"/>
      <c r="S364" s="359"/>
      <c r="T364" s="359"/>
      <c r="U364" s="359"/>
      <c r="V364" s="359"/>
      <c r="W364" s="359"/>
      <c r="X364" s="359"/>
      <c r="Y364" s="359"/>
      <c r="Z364" s="359"/>
      <c r="AA364" s="359"/>
      <c r="AB364" s="359"/>
      <c r="AC364" s="359"/>
      <c r="AD364" s="83"/>
    </row>
    <row r="365" spans="1:30" ht="18" customHeight="1">
      <c r="A365" s="121"/>
      <c r="B365" s="107"/>
      <c r="C365" s="108"/>
      <c r="D365" s="43"/>
      <c r="E365" s="207" t="s">
        <v>190</v>
      </c>
      <c r="F365" s="208" t="s">
        <v>341</v>
      </c>
      <c r="G365" s="209">
        <v>1</v>
      </c>
      <c r="H365" s="210"/>
      <c r="I365" s="211"/>
      <c r="J365" s="212">
        <v>34</v>
      </c>
      <c r="K365" s="308">
        <f t="shared" si="22"/>
        <v>0</v>
      </c>
      <c r="L365" s="308">
        <f t="shared" si="23"/>
        <v>0</v>
      </c>
      <c r="M365" s="309">
        <f t="shared" si="24"/>
        <v>17</v>
      </c>
      <c r="N365" s="359"/>
      <c r="O365" s="359"/>
      <c r="P365" s="359"/>
      <c r="Q365" s="359"/>
      <c r="R365" s="359"/>
      <c r="S365" s="359"/>
      <c r="T365" s="359"/>
      <c r="U365" s="359"/>
      <c r="V365" s="359"/>
      <c r="W365" s="359"/>
      <c r="X365" s="359"/>
      <c r="Y365" s="359"/>
      <c r="Z365" s="359"/>
      <c r="AA365" s="359"/>
      <c r="AB365" s="359"/>
      <c r="AC365" s="359"/>
      <c r="AD365" s="83"/>
    </row>
    <row r="366" spans="1:30" s="264" customFormat="1" ht="18" customHeight="1">
      <c r="A366" s="121"/>
      <c r="B366" s="107"/>
      <c r="C366" s="108"/>
      <c r="D366" s="43"/>
      <c r="E366" s="207" t="s">
        <v>190</v>
      </c>
      <c r="F366" s="208" t="s">
        <v>381</v>
      </c>
      <c r="G366" s="209">
        <v>1</v>
      </c>
      <c r="H366" s="210"/>
      <c r="I366" s="211"/>
      <c r="J366" s="212">
        <v>40</v>
      </c>
      <c r="K366" s="308">
        <v>0</v>
      </c>
      <c r="L366" s="308">
        <v>0</v>
      </c>
      <c r="M366" s="309">
        <v>20</v>
      </c>
      <c r="N366" s="359"/>
      <c r="O366" s="359"/>
      <c r="P366" s="359"/>
      <c r="Q366" s="359"/>
      <c r="R366" s="359"/>
      <c r="S366" s="359"/>
      <c r="T366" s="359"/>
      <c r="U366" s="359"/>
      <c r="V366" s="359"/>
      <c r="W366" s="359"/>
      <c r="X366" s="359"/>
      <c r="Y366" s="359"/>
      <c r="Z366" s="359"/>
      <c r="AA366" s="359"/>
      <c r="AB366" s="359"/>
      <c r="AC366" s="359"/>
      <c r="AD366" s="83"/>
    </row>
    <row r="367" spans="1:30" ht="18" customHeight="1">
      <c r="A367" s="121"/>
      <c r="B367" s="107"/>
      <c r="C367" s="108"/>
      <c r="D367" s="43"/>
      <c r="E367" s="43" t="s">
        <v>201</v>
      </c>
      <c r="F367" s="44" t="s">
        <v>401</v>
      </c>
      <c r="G367" s="158">
        <v>2</v>
      </c>
      <c r="H367" s="189">
        <v>30</v>
      </c>
      <c r="I367" s="190">
        <v>60</v>
      </c>
      <c r="J367" s="106">
        <v>40</v>
      </c>
      <c r="K367" s="87">
        <f t="shared" si="22"/>
        <v>1.2</v>
      </c>
      <c r="L367" s="87">
        <f t="shared" si="23"/>
        <v>1.2</v>
      </c>
      <c r="M367" s="46">
        <f t="shared" si="24"/>
        <v>90</v>
      </c>
      <c r="N367" s="359"/>
      <c r="O367" s="359"/>
      <c r="P367" s="359"/>
      <c r="Q367" s="359"/>
      <c r="R367" s="359"/>
      <c r="S367" s="359"/>
      <c r="T367" s="359"/>
      <c r="U367" s="359"/>
      <c r="V367" s="359"/>
      <c r="W367" s="359"/>
      <c r="X367" s="359"/>
      <c r="Y367" s="359"/>
      <c r="Z367" s="359"/>
      <c r="AA367" s="359"/>
      <c r="AB367" s="359"/>
      <c r="AC367" s="359"/>
      <c r="AD367" s="83"/>
    </row>
    <row r="368" spans="1:30" ht="18" customHeight="1">
      <c r="A368" s="121"/>
      <c r="B368" s="107"/>
      <c r="C368" s="108"/>
      <c r="D368" s="43"/>
      <c r="E368" s="43" t="s">
        <v>402</v>
      </c>
      <c r="F368" s="44" t="s">
        <v>194</v>
      </c>
      <c r="G368" s="158">
        <v>2</v>
      </c>
      <c r="H368" s="189">
        <v>15</v>
      </c>
      <c r="I368" s="190">
        <v>30</v>
      </c>
      <c r="J368" s="106">
        <v>34</v>
      </c>
      <c r="K368" s="87">
        <f t="shared" si="22"/>
        <v>1</v>
      </c>
      <c r="L368" s="87">
        <f t="shared" si="23"/>
        <v>1.1000000000000001</v>
      </c>
      <c r="M368" s="46">
        <f t="shared" si="24"/>
        <v>39.799999999999997</v>
      </c>
      <c r="N368" s="359"/>
      <c r="O368" s="359"/>
      <c r="P368" s="359"/>
      <c r="Q368" s="359"/>
      <c r="R368" s="359"/>
      <c r="S368" s="359"/>
      <c r="T368" s="359"/>
      <c r="U368" s="359"/>
      <c r="V368" s="359"/>
      <c r="W368" s="359"/>
      <c r="X368" s="359"/>
      <c r="Y368" s="359"/>
      <c r="Z368" s="359"/>
      <c r="AA368" s="359"/>
      <c r="AB368" s="359"/>
      <c r="AC368" s="359"/>
      <c r="AD368" s="83"/>
    </row>
    <row r="369" spans="1:30" s="206" customFormat="1" ht="18" customHeight="1">
      <c r="A369" s="121"/>
      <c r="B369" s="107"/>
      <c r="C369" s="108"/>
      <c r="D369" s="43"/>
      <c r="E369" s="43" t="s">
        <v>402</v>
      </c>
      <c r="F369" s="44" t="s">
        <v>195</v>
      </c>
      <c r="G369" s="158">
        <v>2</v>
      </c>
      <c r="H369" s="189">
        <v>15</v>
      </c>
      <c r="I369" s="190">
        <v>30</v>
      </c>
      <c r="J369" s="106">
        <v>40</v>
      </c>
      <c r="K369" s="87">
        <f t="shared" si="22"/>
        <v>1.2</v>
      </c>
      <c r="L369" s="87">
        <f t="shared" si="23"/>
        <v>1.2</v>
      </c>
      <c r="M369" s="46">
        <f t="shared" si="24"/>
        <v>45</v>
      </c>
      <c r="N369" s="359"/>
      <c r="O369" s="359"/>
      <c r="P369" s="359"/>
      <c r="Q369" s="359"/>
      <c r="R369" s="359"/>
      <c r="S369" s="359"/>
      <c r="T369" s="359"/>
      <c r="U369" s="359"/>
      <c r="V369" s="359"/>
      <c r="W369" s="359"/>
      <c r="X369" s="359"/>
      <c r="Y369" s="359"/>
      <c r="Z369" s="359"/>
      <c r="AA369" s="359"/>
      <c r="AB369" s="359"/>
      <c r="AC369" s="359"/>
      <c r="AD369" s="83"/>
    </row>
    <row r="370" spans="1:30" s="206" customFormat="1" ht="18" customHeight="1">
      <c r="A370" s="121"/>
      <c r="B370" s="107"/>
      <c r="C370" s="108"/>
      <c r="D370" s="43"/>
      <c r="E370" s="43" t="s">
        <v>402</v>
      </c>
      <c r="F370" s="44" t="s">
        <v>209</v>
      </c>
      <c r="G370" s="158">
        <v>2</v>
      </c>
      <c r="H370" s="189">
        <v>15</v>
      </c>
      <c r="I370" s="190"/>
      <c r="J370" s="106">
        <v>30</v>
      </c>
      <c r="K370" s="87">
        <f t="shared" si="22"/>
        <v>1</v>
      </c>
      <c r="L370" s="87">
        <f t="shared" si="23"/>
        <v>0</v>
      </c>
      <c r="M370" s="46">
        <f t="shared" si="24"/>
        <v>15</v>
      </c>
      <c r="N370" s="359"/>
      <c r="O370" s="359"/>
      <c r="P370" s="359"/>
      <c r="Q370" s="359"/>
      <c r="R370" s="359"/>
      <c r="S370" s="359"/>
      <c r="T370" s="359"/>
      <c r="U370" s="359"/>
      <c r="V370" s="359"/>
      <c r="W370" s="359"/>
      <c r="X370" s="359"/>
      <c r="Y370" s="359"/>
      <c r="Z370" s="359"/>
      <c r="AA370" s="359"/>
      <c r="AB370" s="359"/>
      <c r="AC370" s="359"/>
      <c r="AD370" s="83"/>
    </row>
    <row r="371" spans="1:30" ht="18" customHeight="1">
      <c r="A371" s="121"/>
      <c r="B371" s="107"/>
      <c r="C371" s="108"/>
      <c r="D371" s="43"/>
      <c r="E371" s="43" t="s">
        <v>403</v>
      </c>
      <c r="F371" s="44" t="s">
        <v>209</v>
      </c>
      <c r="G371" s="158">
        <v>2</v>
      </c>
      <c r="H371" s="189"/>
      <c r="I371" s="190">
        <v>30</v>
      </c>
      <c r="J371" s="106">
        <v>30</v>
      </c>
      <c r="K371" s="87">
        <f t="shared" si="22"/>
        <v>0</v>
      </c>
      <c r="L371" s="87">
        <f t="shared" si="23"/>
        <v>1.1000000000000001</v>
      </c>
      <c r="M371" s="46">
        <f t="shared" si="24"/>
        <v>24.8</v>
      </c>
      <c r="N371" s="359"/>
      <c r="O371" s="359"/>
      <c r="P371" s="359"/>
      <c r="Q371" s="359"/>
      <c r="R371" s="359"/>
      <c r="S371" s="359"/>
      <c r="T371" s="359"/>
      <c r="U371" s="359"/>
      <c r="V371" s="359"/>
      <c r="W371" s="359"/>
      <c r="X371" s="359"/>
      <c r="Y371" s="359"/>
      <c r="Z371" s="359"/>
      <c r="AA371" s="359"/>
      <c r="AB371" s="359"/>
      <c r="AC371" s="359"/>
      <c r="AD371" s="83"/>
    </row>
    <row r="372" spans="1:30" s="206" customFormat="1" ht="18" customHeight="1">
      <c r="A372" s="121"/>
      <c r="B372" s="107"/>
      <c r="C372" s="108"/>
      <c r="D372" s="43"/>
      <c r="E372" s="43" t="s">
        <v>404</v>
      </c>
      <c r="F372" s="44" t="s">
        <v>209</v>
      </c>
      <c r="G372" s="158">
        <v>2</v>
      </c>
      <c r="H372" s="189"/>
      <c r="I372" s="190">
        <v>30</v>
      </c>
      <c r="J372" s="106">
        <v>30</v>
      </c>
      <c r="K372" s="87">
        <f t="shared" si="22"/>
        <v>0</v>
      </c>
      <c r="L372" s="87">
        <f t="shared" si="23"/>
        <v>1.1000000000000001</v>
      </c>
      <c r="M372" s="46">
        <f t="shared" si="24"/>
        <v>24.8</v>
      </c>
      <c r="N372" s="359"/>
      <c r="O372" s="359"/>
      <c r="P372" s="359"/>
      <c r="Q372" s="359"/>
      <c r="R372" s="359"/>
      <c r="S372" s="359"/>
      <c r="T372" s="359"/>
      <c r="U372" s="359"/>
      <c r="V372" s="359"/>
      <c r="W372" s="359"/>
      <c r="X372" s="359"/>
      <c r="Y372" s="359"/>
      <c r="Z372" s="359"/>
      <c r="AA372" s="359"/>
      <c r="AB372" s="359"/>
      <c r="AC372" s="359"/>
      <c r="AD372" s="83"/>
    </row>
    <row r="373" spans="1:30" ht="15.75" customHeight="1">
      <c r="A373" s="90"/>
      <c r="B373" s="107"/>
      <c r="C373" s="108"/>
      <c r="D373" s="158"/>
      <c r="E373" s="43" t="s">
        <v>531</v>
      </c>
      <c r="F373" s="44" t="s">
        <v>197</v>
      </c>
      <c r="G373" s="158">
        <v>2</v>
      </c>
      <c r="H373" s="158">
        <v>30</v>
      </c>
      <c r="I373" s="158"/>
      <c r="J373" s="106">
        <v>54</v>
      </c>
      <c r="K373" s="87">
        <f t="shared" si="22"/>
        <v>1.2</v>
      </c>
      <c r="L373" s="87">
        <f t="shared" si="23"/>
        <v>0</v>
      </c>
      <c r="M373" s="46">
        <f t="shared" si="24"/>
        <v>36</v>
      </c>
      <c r="N373" s="337"/>
      <c r="O373" s="337"/>
      <c r="P373" s="337"/>
      <c r="Q373" s="337"/>
      <c r="R373" s="337"/>
      <c r="S373" s="337"/>
      <c r="T373" s="337"/>
      <c r="U373" s="337"/>
      <c r="V373" s="337"/>
      <c r="W373" s="337"/>
      <c r="X373" s="337"/>
      <c r="Y373" s="337"/>
      <c r="Z373" s="337"/>
      <c r="AA373" s="337"/>
      <c r="AB373" s="337"/>
      <c r="AC373" s="337"/>
      <c r="AD373" s="83"/>
    </row>
    <row r="374" spans="1:30" s="225" customFormat="1" ht="15.75" customHeight="1">
      <c r="A374" s="121"/>
      <c r="B374" s="107"/>
      <c r="C374" s="108"/>
      <c r="D374" s="158"/>
      <c r="E374" s="43" t="s">
        <v>530</v>
      </c>
      <c r="F374" s="44" t="s">
        <v>197</v>
      </c>
      <c r="G374" s="158">
        <v>2</v>
      </c>
      <c r="H374" s="158"/>
      <c r="I374" s="158">
        <v>60</v>
      </c>
      <c r="J374" s="106">
        <v>27</v>
      </c>
      <c r="K374" s="311">
        <f t="shared" si="22"/>
        <v>0</v>
      </c>
      <c r="L374" s="311">
        <f t="shared" si="23"/>
        <v>1</v>
      </c>
      <c r="M374" s="312">
        <f t="shared" si="24"/>
        <v>45</v>
      </c>
      <c r="N374" s="359"/>
      <c r="O374" s="359"/>
      <c r="P374" s="359"/>
      <c r="Q374" s="359"/>
      <c r="R374" s="359"/>
      <c r="S374" s="359"/>
      <c r="T374" s="359"/>
      <c r="U374" s="359"/>
      <c r="V374" s="359"/>
      <c r="W374" s="359"/>
      <c r="X374" s="359"/>
      <c r="Y374" s="359"/>
      <c r="Z374" s="359"/>
      <c r="AA374" s="359"/>
      <c r="AB374" s="359"/>
      <c r="AC374" s="359"/>
      <c r="AD374" s="83"/>
    </row>
    <row r="375" spans="1:30" s="225" customFormat="1" ht="15.75" customHeight="1">
      <c r="A375" s="121"/>
      <c r="B375" s="107"/>
      <c r="C375" s="108"/>
      <c r="D375" s="158"/>
      <c r="E375" s="43" t="s">
        <v>529</v>
      </c>
      <c r="F375" s="44" t="s">
        <v>197</v>
      </c>
      <c r="G375" s="158">
        <v>2</v>
      </c>
      <c r="H375" s="158"/>
      <c r="I375" s="158">
        <v>60</v>
      </c>
      <c r="J375" s="106">
        <v>27</v>
      </c>
      <c r="K375" s="311">
        <f t="shared" si="22"/>
        <v>0</v>
      </c>
      <c r="L375" s="311">
        <f t="shared" si="23"/>
        <v>1</v>
      </c>
      <c r="M375" s="312">
        <f t="shared" si="24"/>
        <v>45</v>
      </c>
      <c r="N375" s="359"/>
      <c r="O375" s="359"/>
      <c r="P375" s="359"/>
      <c r="Q375" s="359"/>
      <c r="R375" s="359"/>
      <c r="S375" s="359"/>
      <c r="T375" s="359"/>
      <c r="U375" s="359"/>
      <c r="V375" s="359"/>
      <c r="W375" s="359"/>
      <c r="X375" s="359"/>
      <c r="Y375" s="359"/>
      <c r="Z375" s="359"/>
      <c r="AA375" s="359"/>
      <c r="AB375" s="359"/>
      <c r="AC375" s="359"/>
      <c r="AD375" s="83"/>
    </row>
    <row r="376" spans="1:30" s="225" customFormat="1" ht="15.75" customHeight="1">
      <c r="A376" s="121"/>
      <c r="B376" s="107"/>
      <c r="C376" s="108"/>
      <c r="D376" s="158"/>
      <c r="E376" s="43" t="s">
        <v>161</v>
      </c>
      <c r="F376" s="44" t="s">
        <v>450</v>
      </c>
      <c r="G376" s="233">
        <v>2</v>
      </c>
      <c r="H376" s="233">
        <v>30</v>
      </c>
      <c r="I376" s="233">
        <v>60</v>
      </c>
      <c r="J376" s="234">
        <v>40</v>
      </c>
      <c r="K376" s="87">
        <f t="shared" si="22"/>
        <v>1.2</v>
      </c>
      <c r="L376" s="87">
        <f t="shared" si="23"/>
        <v>1.2</v>
      </c>
      <c r="M376" s="46">
        <f t="shared" si="24"/>
        <v>90</v>
      </c>
      <c r="N376" s="359"/>
      <c r="O376" s="359"/>
      <c r="P376" s="359"/>
      <c r="Q376" s="359"/>
      <c r="R376" s="359"/>
      <c r="S376" s="359"/>
      <c r="T376" s="359"/>
      <c r="U376" s="359"/>
      <c r="V376" s="359"/>
      <c r="W376" s="359"/>
      <c r="X376" s="359"/>
      <c r="Y376" s="359"/>
      <c r="Z376" s="359"/>
      <c r="AA376" s="359"/>
      <c r="AB376" s="359"/>
      <c r="AC376" s="359"/>
      <c r="AD376" s="83"/>
    </row>
    <row r="377" spans="1:30" ht="18" customHeight="1">
      <c r="A377" s="104">
        <v>19</v>
      </c>
      <c r="B377" s="60" t="s">
        <v>112</v>
      </c>
      <c r="C377" s="61" t="s">
        <v>113</v>
      </c>
      <c r="D377" s="42">
        <v>20200010101</v>
      </c>
      <c r="E377" s="43" t="s">
        <v>526</v>
      </c>
      <c r="F377" s="44" t="s">
        <v>202</v>
      </c>
      <c r="G377" s="111">
        <v>1</v>
      </c>
      <c r="H377" s="140">
        <v>30</v>
      </c>
      <c r="I377" s="140">
        <v>0</v>
      </c>
      <c r="J377" s="106">
        <v>37</v>
      </c>
      <c r="K377" s="87">
        <f t="shared" si="22"/>
        <v>1.2</v>
      </c>
      <c r="L377" s="87">
        <f t="shared" si="23"/>
        <v>0</v>
      </c>
      <c r="M377" s="46">
        <f t="shared" si="24"/>
        <v>36</v>
      </c>
      <c r="N377" s="365">
        <v>67.5</v>
      </c>
      <c r="O377" s="351"/>
      <c r="P377" s="349">
        <f>SUM(M377:M390)+N377+O377</f>
        <v>919.5</v>
      </c>
      <c r="Q377" s="351">
        <v>0</v>
      </c>
      <c r="R377" s="349">
        <v>55</v>
      </c>
      <c r="S377" s="355">
        <v>450</v>
      </c>
      <c r="T377" s="351">
        <v>450</v>
      </c>
      <c r="U377" s="355">
        <v>112</v>
      </c>
      <c r="V377" s="353">
        <v>112</v>
      </c>
      <c r="W377" s="355">
        <v>56</v>
      </c>
      <c r="X377" s="351">
        <v>56</v>
      </c>
      <c r="Y377" s="349">
        <f>ROUND((P377-T377),1)</f>
        <v>469.5</v>
      </c>
      <c r="Z377" s="357">
        <f>IF(OR(SUM(V377:V390)="",SUM(Q377:Q390)=""),0,IF(OR(SUM(U377:U390)=320,SUM(V377:V390)&gt;0),ROUND((SUM(Q377:Q390)-SUM(V377:V390)),1),0))</f>
        <v>-112</v>
      </c>
      <c r="AA377" s="357">
        <f>IF(OR(SUM(X377:X390)="",SUM(R377:R390)=""),0,IF(OR(SUM(W377:W390)=160,SUM(X377:X390)&gt;0),ROUND((SUM(R377:R390)-SUM(X377:X390)),1),0))</f>
        <v>-1</v>
      </c>
      <c r="AB377" s="371"/>
      <c r="AC377" s="360">
        <f>SUM(Y377:AA390)</f>
        <v>356.5</v>
      </c>
      <c r="AD377" s="83"/>
    </row>
    <row r="378" spans="1:30" ht="18" customHeight="1">
      <c r="A378" s="90"/>
      <c r="B378" s="107"/>
      <c r="C378" s="108"/>
      <c r="D378" s="42">
        <v>20200010102</v>
      </c>
      <c r="E378" s="43" t="s">
        <v>236</v>
      </c>
      <c r="F378" s="44" t="s">
        <v>237</v>
      </c>
      <c r="G378" s="141">
        <v>1</v>
      </c>
      <c r="H378" s="142">
        <v>30</v>
      </c>
      <c r="I378" s="142">
        <v>0</v>
      </c>
      <c r="J378" s="106">
        <v>38</v>
      </c>
      <c r="K378" s="87">
        <f t="shared" si="22"/>
        <v>1.2</v>
      </c>
      <c r="L378" s="87">
        <f t="shared" si="23"/>
        <v>0</v>
      </c>
      <c r="M378" s="46">
        <f t="shared" si="24"/>
        <v>36</v>
      </c>
      <c r="N378" s="337"/>
      <c r="O378" s="337"/>
      <c r="P378" s="337"/>
      <c r="Q378" s="337"/>
      <c r="R378" s="337"/>
      <c r="S378" s="337"/>
      <c r="T378" s="337"/>
      <c r="U378" s="337"/>
      <c r="V378" s="337"/>
      <c r="W378" s="337"/>
      <c r="X378" s="337"/>
      <c r="Y378" s="337"/>
      <c r="Z378" s="337"/>
      <c r="AA378" s="337"/>
      <c r="AB378" s="337"/>
      <c r="AC378" s="337"/>
      <c r="AD378" s="83"/>
    </row>
    <row r="379" spans="1:30" ht="18" customHeight="1">
      <c r="A379" s="90"/>
      <c r="B379" s="107"/>
      <c r="C379" s="108"/>
      <c r="D379" s="42">
        <v>20200010103</v>
      </c>
      <c r="E379" s="43" t="s">
        <v>236</v>
      </c>
      <c r="F379" s="44" t="s">
        <v>209</v>
      </c>
      <c r="G379" s="141">
        <v>1</v>
      </c>
      <c r="H379" s="142">
        <v>30</v>
      </c>
      <c r="I379" s="142">
        <v>0</v>
      </c>
      <c r="J379" s="106">
        <v>65</v>
      </c>
      <c r="K379" s="87">
        <f t="shared" si="22"/>
        <v>1.3</v>
      </c>
      <c r="L379" s="87">
        <f t="shared" si="23"/>
        <v>0</v>
      </c>
      <c r="M379" s="46">
        <f t="shared" si="24"/>
        <v>39</v>
      </c>
      <c r="N379" s="337"/>
      <c r="O379" s="337"/>
      <c r="P379" s="337"/>
      <c r="Q379" s="337"/>
      <c r="R379" s="337"/>
      <c r="S379" s="337"/>
      <c r="T379" s="337"/>
      <c r="U379" s="337"/>
      <c r="V379" s="337"/>
      <c r="W379" s="337"/>
      <c r="X379" s="337"/>
      <c r="Y379" s="337"/>
      <c r="Z379" s="337"/>
      <c r="AA379" s="337"/>
      <c r="AB379" s="337"/>
      <c r="AC379" s="337"/>
      <c r="AD379" s="83"/>
    </row>
    <row r="380" spans="1:30" ht="18" customHeight="1">
      <c r="A380" s="90"/>
      <c r="B380" s="107"/>
      <c r="C380" s="108"/>
      <c r="D380" s="42">
        <v>21100009905</v>
      </c>
      <c r="E380" s="43" t="s">
        <v>192</v>
      </c>
      <c r="F380" s="44" t="s">
        <v>189</v>
      </c>
      <c r="G380" s="141">
        <v>1</v>
      </c>
      <c r="H380" s="142">
        <v>45</v>
      </c>
      <c r="I380" s="142">
        <v>30</v>
      </c>
      <c r="J380" s="106">
        <v>29</v>
      </c>
      <c r="K380" s="87">
        <f t="shared" si="22"/>
        <v>1</v>
      </c>
      <c r="L380" s="87">
        <f t="shared" si="23"/>
        <v>1</v>
      </c>
      <c r="M380" s="46">
        <f t="shared" si="24"/>
        <v>67.5</v>
      </c>
      <c r="N380" s="337"/>
      <c r="O380" s="337"/>
      <c r="P380" s="337"/>
      <c r="Q380" s="337"/>
      <c r="R380" s="337"/>
      <c r="S380" s="337"/>
      <c r="T380" s="337"/>
      <c r="U380" s="337"/>
      <c r="V380" s="337"/>
      <c r="W380" s="337"/>
      <c r="X380" s="337"/>
      <c r="Y380" s="337"/>
      <c r="Z380" s="337"/>
      <c r="AA380" s="337"/>
      <c r="AB380" s="337"/>
      <c r="AC380" s="337"/>
      <c r="AD380" s="83"/>
    </row>
    <row r="381" spans="1:30" ht="18" customHeight="1">
      <c r="A381" s="90"/>
      <c r="B381" s="107"/>
      <c r="C381" s="108"/>
      <c r="D381" s="42">
        <v>21100149002</v>
      </c>
      <c r="E381" s="43" t="s">
        <v>208</v>
      </c>
      <c r="F381" s="44" t="s">
        <v>195</v>
      </c>
      <c r="G381" s="141">
        <v>1</v>
      </c>
      <c r="H381" s="142">
        <v>15</v>
      </c>
      <c r="I381" s="142">
        <v>60</v>
      </c>
      <c r="J381" s="106">
        <v>44</v>
      </c>
      <c r="K381" s="87">
        <f t="shared" si="22"/>
        <v>1.2</v>
      </c>
      <c r="L381" s="87">
        <f t="shared" si="23"/>
        <v>1.2</v>
      </c>
      <c r="M381" s="46">
        <f t="shared" si="24"/>
        <v>72</v>
      </c>
      <c r="N381" s="337"/>
      <c r="O381" s="337"/>
      <c r="P381" s="337"/>
      <c r="Q381" s="337"/>
      <c r="R381" s="337"/>
      <c r="S381" s="337"/>
      <c r="T381" s="337"/>
      <c r="U381" s="337"/>
      <c r="V381" s="337"/>
      <c r="W381" s="337"/>
      <c r="X381" s="337"/>
      <c r="Y381" s="337"/>
      <c r="Z381" s="337"/>
      <c r="AA381" s="337"/>
      <c r="AB381" s="337"/>
      <c r="AC381" s="337"/>
      <c r="AD381" s="83"/>
    </row>
    <row r="382" spans="1:30" ht="18" customHeight="1">
      <c r="A382" s="90"/>
      <c r="B382" s="107"/>
      <c r="C382" s="108"/>
      <c r="D382" s="42">
        <v>21100151801</v>
      </c>
      <c r="E382" s="43" t="s">
        <v>208</v>
      </c>
      <c r="F382" s="44" t="s">
        <v>238</v>
      </c>
      <c r="G382" s="141">
        <v>1</v>
      </c>
      <c r="H382" s="142">
        <v>30</v>
      </c>
      <c r="I382" s="142">
        <v>30</v>
      </c>
      <c r="J382" s="106">
        <v>27</v>
      </c>
      <c r="K382" s="87">
        <f t="shared" si="22"/>
        <v>1</v>
      </c>
      <c r="L382" s="87">
        <f t="shared" si="23"/>
        <v>1</v>
      </c>
      <c r="M382" s="46">
        <f t="shared" si="24"/>
        <v>52.5</v>
      </c>
      <c r="N382" s="337"/>
      <c r="O382" s="337"/>
      <c r="P382" s="337"/>
      <c r="Q382" s="337"/>
      <c r="R382" s="337"/>
      <c r="S382" s="337"/>
      <c r="T382" s="337"/>
      <c r="U382" s="337"/>
      <c r="V382" s="337"/>
      <c r="W382" s="337"/>
      <c r="X382" s="337"/>
      <c r="Y382" s="337"/>
      <c r="Z382" s="337"/>
      <c r="AA382" s="337"/>
      <c r="AB382" s="337"/>
      <c r="AC382" s="337"/>
      <c r="AD382" s="83"/>
    </row>
    <row r="383" spans="1:30" ht="18" customHeight="1">
      <c r="A383" s="121"/>
      <c r="B383" s="107"/>
      <c r="C383" s="108"/>
      <c r="D383" s="42">
        <v>71400119903</v>
      </c>
      <c r="E383" s="43" t="s">
        <v>161</v>
      </c>
      <c r="F383" s="44" t="s">
        <v>239</v>
      </c>
      <c r="G383" s="141">
        <v>1</v>
      </c>
      <c r="H383" s="142">
        <v>30</v>
      </c>
      <c r="I383" s="142">
        <v>60</v>
      </c>
      <c r="J383" s="106">
        <v>45</v>
      </c>
      <c r="K383" s="87">
        <f t="shared" si="22"/>
        <v>1.2</v>
      </c>
      <c r="L383" s="87">
        <f t="shared" si="23"/>
        <v>1.2</v>
      </c>
      <c r="M383" s="46">
        <f t="shared" si="24"/>
        <v>90</v>
      </c>
      <c r="N383" s="359"/>
      <c r="O383" s="359"/>
      <c r="P383" s="359"/>
      <c r="Q383" s="359"/>
      <c r="R383" s="359"/>
      <c r="S383" s="359"/>
      <c r="T383" s="359"/>
      <c r="U383" s="359"/>
      <c r="V383" s="359"/>
      <c r="W383" s="359"/>
      <c r="X383" s="359"/>
      <c r="Y383" s="359"/>
      <c r="Z383" s="359"/>
      <c r="AA383" s="359"/>
      <c r="AB383" s="359"/>
      <c r="AC383" s="359"/>
      <c r="AD383" s="83"/>
    </row>
    <row r="384" spans="1:30" ht="18" customHeight="1">
      <c r="A384" s="121"/>
      <c r="B384" s="107"/>
      <c r="C384" s="108"/>
      <c r="D384" s="42"/>
      <c r="E384" s="43" t="s">
        <v>218</v>
      </c>
      <c r="F384" s="184" t="s">
        <v>195</v>
      </c>
      <c r="G384" s="141"/>
      <c r="H384" s="142"/>
      <c r="I384" s="142"/>
      <c r="J384" s="106"/>
      <c r="K384" s="87">
        <f t="shared" si="22"/>
        <v>0</v>
      </c>
      <c r="L384" s="87">
        <f t="shared" si="23"/>
        <v>0</v>
      </c>
      <c r="M384" s="46">
        <f t="shared" si="24"/>
        <v>0</v>
      </c>
      <c r="N384" s="359"/>
      <c r="O384" s="359"/>
      <c r="P384" s="359"/>
      <c r="Q384" s="359"/>
      <c r="R384" s="359"/>
      <c r="S384" s="359"/>
      <c r="T384" s="359"/>
      <c r="U384" s="359"/>
      <c r="V384" s="359"/>
      <c r="W384" s="359"/>
      <c r="X384" s="359"/>
      <c r="Y384" s="359"/>
      <c r="Z384" s="359"/>
      <c r="AA384" s="359"/>
      <c r="AB384" s="359"/>
      <c r="AC384" s="359"/>
      <c r="AD384" s="83"/>
    </row>
    <row r="385" spans="1:30" ht="18" customHeight="1">
      <c r="A385" s="121"/>
      <c r="B385" s="107"/>
      <c r="C385" s="108"/>
      <c r="D385" s="42"/>
      <c r="E385" s="43" t="s">
        <v>208</v>
      </c>
      <c r="F385" s="44" t="s">
        <v>280</v>
      </c>
      <c r="G385" s="141">
        <v>2</v>
      </c>
      <c r="H385" s="142">
        <v>15</v>
      </c>
      <c r="I385" s="142">
        <v>60</v>
      </c>
      <c r="J385" s="106">
        <v>40</v>
      </c>
      <c r="K385" s="87">
        <f t="shared" si="22"/>
        <v>1.2</v>
      </c>
      <c r="L385" s="87">
        <f t="shared" si="23"/>
        <v>1.2</v>
      </c>
      <c r="M385" s="46">
        <f t="shared" si="24"/>
        <v>72</v>
      </c>
      <c r="N385" s="359"/>
      <c r="O385" s="359"/>
      <c r="P385" s="359"/>
      <c r="Q385" s="359"/>
      <c r="R385" s="359"/>
      <c r="S385" s="359"/>
      <c r="T385" s="359"/>
      <c r="U385" s="359"/>
      <c r="V385" s="359"/>
      <c r="W385" s="359"/>
      <c r="X385" s="359"/>
      <c r="Y385" s="359"/>
      <c r="Z385" s="359"/>
      <c r="AA385" s="359"/>
      <c r="AB385" s="359"/>
      <c r="AC385" s="359"/>
      <c r="AD385" s="83"/>
    </row>
    <row r="386" spans="1:30" ht="18" customHeight="1">
      <c r="A386" s="121"/>
      <c r="B386" s="107"/>
      <c r="C386" s="108"/>
      <c r="D386" s="42"/>
      <c r="E386" s="43" t="s">
        <v>236</v>
      </c>
      <c r="F386" s="44" t="s">
        <v>405</v>
      </c>
      <c r="G386" s="141">
        <v>2</v>
      </c>
      <c r="H386" s="142">
        <v>30</v>
      </c>
      <c r="I386" s="142">
        <v>0</v>
      </c>
      <c r="J386" s="106">
        <v>40</v>
      </c>
      <c r="K386" s="87">
        <f t="shared" si="22"/>
        <v>1.2</v>
      </c>
      <c r="L386" s="87">
        <f t="shared" si="23"/>
        <v>0</v>
      </c>
      <c r="M386" s="46">
        <f t="shared" si="24"/>
        <v>36</v>
      </c>
      <c r="N386" s="359"/>
      <c r="O386" s="359"/>
      <c r="P386" s="359"/>
      <c r="Q386" s="359"/>
      <c r="R386" s="359"/>
      <c r="S386" s="359"/>
      <c r="T386" s="359"/>
      <c r="U386" s="359"/>
      <c r="V386" s="359"/>
      <c r="W386" s="359"/>
      <c r="X386" s="359"/>
      <c r="Y386" s="359"/>
      <c r="Z386" s="359"/>
      <c r="AA386" s="359"/>
      <c r="AB386" s="359"/>
      <c r="AC386" s="359"/>
      <c r="AD386" s="83"/>
    </row>
    <row r="387" spans="1:30" ht="18" customHeight="1">
      <c r="A387" s="121"/>
      <c r="B387" s="107"/>
      <c r="C387" s="108"/>
      <c r="D387" s="42"/>
      <c r="E387" s="43" t="s">
        <v>393</v>
      </c>
      <c r="F387" s="44" t="s">
        <v>195</v>
      </c>
      <c r="G387" s="141">
        <v>2</v>
      </c>
      <c r="H387" s="142">
        <v>45</v>
      </c>
      <c r="I387" s="142">
        <v>30</v>
      </c>
      <c r="J387" s="106">
        <v>38</v>
      </c>
      <c r="K387" s="87">
        <f t="shared" si="22"/>
        <v>1.2</v>
      </c>
      <c r="L387" s="87">
        <f t="shared" si="23"/>
        <v>1.2</v>
      </c>
      <c r="M387" s="46">
        <f t="shared" si="24"/>
        <v>81</v>
      </c>
      <c r="N387" s="359"/>
      <c r="O387" s="359"/>
      <c r="P387" s="359"/>
      <c r="Q387" s="359"/>
      <c r="R387" s="359"/>
      <c r="S387" s="359"/>
      <c r="T387" s="359"/>
      <c r="U387" s="359"/>
      <c r="V387" s="359"/>
      <c r="W387" s="359"/>
      <c r="X387" s="359"/>
      <c r="Y387" s="359"/>
      <c r="Z387" s="359"/>
      <c r="AA387" s="359"/>
      <c r="AB387" s="359"/>
      <c r="AC387" s="359"/>
      <c r="AD387" s="83"/>
    </row>
    <row r="388" spans="1:30" s="264" customFormat="1" ht="18" customHeight="1">
      <c r="A388" s="121"/>
      <c r="B388" s="107"/>
      <c r="C388" s="108"/>
      <c r="D388" s="42"/>
      <c r="E388" s="43" t="s">
        <v>161</v>
      </c>
      <c r="F388" s="44" t="s">
        <v>454</v>
      </c>
      <c r="G388" s="141">
        <v>2</v>
      </c>
      <c r="H388" s="142">
        <v>30</v>
      </c>
      <c r="I388" s="142">
        <v>60</v>
      </c>
      <c r="J388" s="106">
        <v>45</v>
      </c>
      <c r="K388" s="87">
        <v>1.2</v>
      </c>
      <c r="L388" s="87">
        <v>1.2</v>
      </c>
      <c r="M388" s="46">
        <v>90</v>
      </c>
      <c r="N388" s="359"/>
      <c r="O388" s="359"/>
      <c r="P388" s="359"/>
      <c r="Q388" s="359"/>
      <c r="R388" s="359"/>
      <c r="S388" s="359"/>
      <c r="T388" s="359"/>
      <c r="U388" s="359"/>
      <c r="V388" s="359"/>
      <c r="W388" s="359"/>
      <c r="X388" s="359"/>
      <c r="Y388" s="359"/>
      <c r="Z388" s="359"/>
      <c r="AA388" s="359"/>
      <c r="AB388" s="359"/>
      <c r="AC388" s="359"/>
      <c r="AD388" s="83"/>
    </row>
    <row r="389" spans="1:30" s="206" customFormat="1" ht="18" customHeight="1">
      <c r="A389" s="121"/>
      <c r="B389" s="107"/>
      <c r="C389" s="108"/>
      <c r="D389" s="42"/>
      <c r="E389" s="43" t="s">
        <v>161</v>
      </c>
      <c r="F389" s="44" t="s">
        <v>455</v>
      </c>
      <c r="G389" s="141">
        <v>2</v>
      </c>
      <c r="H389" s="142">
        <v>30</v>
      </c>
      <c r="I389" s="142">
        <v>60</v>
      </c>
      <c r="J389" s="106">
        <v>45</v>
      </c>
      <c r="K389" s="87">
        <v>1.2</v>
      </c>
      <c r="L389" s="87">
        <v>1.2</v>
      </c>
      <c r="M389" s="46">
        <v>90</v>
      </c>
      <c r="N389" s="359"/>
      <c r="O389" s="359"/>
      <c r="P389" s="359"/>
      <c r="Q389" s="359"/>
      <c r="R389" s="359"/>
      <c r="S389" s="359"/>
      <c r="T389" s="359"/>
      <c r="U389" s="359"/>
      <c r="V389" s="359"/>
      <c r="W389" s="359"/>
      <c r="X389" s="359"/>
      <c r="Y389" s="359"/>
      <c r="Z389" s="359"/>
      <c r="AA389" s="359"/>
      <c r="AB389" s="359"/>
      <c r="AC389" s="359"/>
      <c r="AD389" s="83"/>
    </row>
    <row r="390" spans="1:30" ht="18.75" customHeight="1">
      <c r="A390" s="121"/>
      <c r="B390" s="107"/>
      <c r="C390" s="108"/>
      <c r="D390" s="42"/>
      <c r="E390" s="43" t="s">
        <v>161</v>
      </c>
      <c r="F390" s="44" t="s">
        <v>455</v>
      </c>
      <c r="G390" s="141">
        <v>2</v>
      </c>
      <c r="H390" s="142">
        <v>30</v>
      </c>
      <c r="I390" s="142">
        <v>60</v>
      </c>
      <c r="J390" s="106">
        <v>45</v>
      </c>
      <c r="K390" s="87">
        <f t="shared" si="22"/>
        <v>1.2</v>
      </c>
      <c r="L390" s="87">
        <f t="shared" si="23"/>
        <v>1.2</v>
      </c>
      <c r="M390" s="46">
        <f t="shared" si="24"/>
        <v>90</v>
      </c>
      <c r="N390" s="359"/>
      <c r="O390" s="359"/>
      <c r="P390" s="359"/>
      <c r="Q390" s="359"/>
      <c r="R390" s="359"/>
      <c r="S390" s="359"/>
      <c r="T390" s="359"/>
      <c r="U390" s="359"/>
      <c r="V390" s="359"/>
      <c r="W390" s="359"/>
      <c r="X390" s="359"/>
      <c r="Y390" s="359"/>
      <c r="Z390" s="359"/>
      <c r="AA390" s="359"/>
      <c r="AB390" s="359"/>
      <c r="AC390" s="359"/>
      <c r="AD390" s="83"/>
    </row>
    <row r="391" spans="1:30" ht="18" customHeight="1">
      <c r="A391" s="104">
        <v>20</v>
      </c>
      <c r="B391" s="60" t="s">
        <v>114</v>
      </c>
      <c r="C391" s="61" t="s">
        <v>115</v>
      </c>
      <c r="D391" s="42">
        <v>21100010701</v>
      </c>
      <c r="E391" s="43" t="s">
        <v>259</v>
      </c>
      <c r="F391" s="44" t="s">
        <v>216</v>
      </c>
      <c r="G391" s="159">
        <v>1</v>
      </c>
      <c r="H391" s="144">
        <v>30</v>
      </c>
      <c r="I391" s="157">
        <v>30</v>
      </c>
      <c r="J391" s="106">
        <v>22</v>
      </c>
      <c r="K391" s="87">
        <f t="shared" si="22"/>
        <v>1</v>
      </c>
      <c r="L391" s="87">
        <f t="shared" si="23"/>
        <v>1</v>
      </c>
      <c r="M391" s="46">
        <f t="shared" si="24"/>
        <v>52.5</v>
      </c>
      <c r="N391" s="365">
        <v>67.5</v>
      </c>
      <c r="O391" s="351">
        <v>0</v>
      </c>
      <c r="P391" s="349">
        <f>SUM(M391:M412)+N391+O391</f>
        <v>1110.1999999999998</v>
      </c>
      <c r="Q391" s="351">
        <v>0</v>
      </c>
      <c r="R391" s="349">
        <v>45</v>
      </c>
      <c r="S391" s="355">
        <v>450</v>
      </c>
      <c r="T391" s="351">
        <f>450</f>
        <v>450</v>
      </c>
      <c r="U391" s="355">
        <v>112</v>
      </c>
      <c r="V391" s="353">
        <f>112</f>
        <v>112</v>
      </c>
      <c r="W391" s="355">
        <v>56</v>
      </c>
      <c r="X391" s="351">
        <f>56</f>
        <v>56</v>
      </c>
      <c r="Y391" s="349">
        <f>ROUND((P391-T391),1)</f>
        <v>660.2</v>
      </c>
      <c r="Z391" s="357">
        <f>IF(OR(SUM(V391:V412)="",SUM(Q391:Q412)=""),0,IF(OR(SUM(U391:U412)=320,SUM(V391:V412)&gt;0),ROUND((SUM(Q391:Q412)-SUM(V391:V412)),1),0))</f>
        <v>-112</v>
      </c>
      <c r="AA391" s="357">
        <f>IF(OR(SUM(X391:X412)="",SUM(R391:R412)=""),0,IF(OR(SUM(W391:W412)=160,SUM(X391:X412)&gt;0),ROUND((SUM(R391:R412)-SUM(X391:X412)),1),0))</f>
        <v>-11</v>
      </c>
      <c r="AB391" s="371"/>
      <c r="AC391" s="360">
        <f>SUM(Y391:AA412)</f>
        <v>537.20000000000005</v>
      </c>
      <c r="AD391" s="83"/>
    </row>
    <row r="392" spans="1:30" ht="18" customHeight="1">
      <c r="A392" s="90"/>
      <c r="B392" s="107"/>
      <c r="C392" s="108"/>
      <c r="D392" s="42">
        <v>20200010702</v>
      </c>
      <c r="E392" s="43" t="s">
        <v>259</v>
      </c>
      <c r="F392" s="44" t="s">
        <v>237</v>
      </c>
      <c r="G392" s="159">
        <v>1</v>
      </c>
      <c r="H392" s="144">
        <v>30</v>
      </c>
      <c r="I392" s="157">
        <v>30</v>
      </c>
      <c r="J392" s="106">
        <v>38</v>
      </c>
      <c r="K392" s="87">
        <f t="shared" si="22"/>
        <v>1.2</v>
      </c>
      <c r="L392" s="87">
        <f t="shared" si="23"/>
        <v>1.2</v>
      </c>
      <c r="M392" s="46">
        <f t="shared" si="24"/>
        <v>63</v>
      </c>
      <c r="N392" s="337"/>
      <c r="O392" s="337"/>
      <c r="P392" s="337"/>
      <c r="Q392" s="337"/>
      <c r="R392" s="337"/>
      <c r="S392" s="337"/>
      <c r="T392" s="337"/>
      <c r="U392" s="337"/>
      <c r="V392" s="337"/>
      <c r="W392" s="337"/>
      <c r="X392" s="337"/>
      <c r="Y392" s="337"/>
      <c r="Z392" s="337"/>
      <c r="AA392" s="337"/>
      <c r="AB392" s="337"/>
      <c r="AC392" s="337"/>
      <c r="AD392" s="83"/>
    </row>
    <row r="393" spans="1:30" ht="18" customHeight="1">
      <c r="A393" s="90"/>
      <c r="B393" s="107"/>
      <c r="C393" s="108"/>
      <c r="D393" s="42">
        <v>21100010702</v>
      </c>
      <c r="E393" s="43" t="s">
        <v>259</v>
      </c>
      <c r="F393" s="44" t="s">
        <v>260</v>
      </c>
      <c r="G393" s="159">
        <v>1</v>
      </c>
      <c r="H393" s="144">
        <v>30</v>
      </c>
      <c r="I393" s="157">
        <v>30</v>
      </c>
      <c r="J393" s="106">
        <v>53</v>
      </c>
      <c r="K393" s="87">
        <f t="shared" si="22"/>
        <v>1.2</v>
      </c>
      <c r="L393" s="87">
        <f t="shared" si="23"/>
        <v>1.2</v>
      </c>
      <c r="M393" s="46">
        <f t="shared" si="24"/>
        <v>63</v>
      </c>
      <c r="N393" s="337"/>
      <c r="O393" s="337"/>
      <c r="P393" s="337"/>
      <c r="Q393" s="337"/>
      <c r="R393" s="337"/>
      <c r="S393" s="337"/>
      <c r="T393" s="337"/>
      <c r="U393" s="337"/>
      <c r="V393" s="337"/>
      <c r="W393" s="337"/>
      <c r="X393" s="337"/>
      <c r="Y393" s="337"/>
      <c r="Z393" s="337"/>
      <c r="AA393" s="337"/>
      <c r="AB393" s="337"/>
      <c r="AC393" s="337"/>
      <c r="AD393" s="83"/>
    </row>
    <row r="394" spans="1:30" ht="18" customHeight="1">
      <c r="A394" s="90"/>
      <c r="B394" s="107"/>
      <c r="C394" s="108"/>
      <c r="D394" s="42">
        <v>50600115601</v>
      </c>
      <c r="E394" s="43" t="s">
        <v>261</v>
      </c>
      <c r="F394" s="44" t="s">
        <v>262</v>
      </c>
      <c r="G394" s="159">
        <v>1</v>
      </c>
      <c r="H394" s="144">
        <v>18</v>
      </c>
      <c r="I394" s="157"/>
      <c r="J394" s="106">
        <v>63</v>
      </c>
      <c r="K394" s="87">
        <f t="shared" si="22"/>
        <v>1.3</v>
      </c>
      <c r="L394" s="87">
        <f t="shared" si="23"/>
        <v>0</v>
      </c>
      <c r="M394" s="46">
        <f t="shared" si="24"/>
        <v>23.4</v>
      </c>
      <c r="N394" s="337"/>
      <c r="O394" s="337"/>
      <c r="P394" s="337"/>
      <c r="Q394" s="337"/>
      <c r="R394" s="337"/>
      <c r="S394" s="337"/>
      <c r="T394" s="337"/>
      <c r="U394" s="337"/>
      <c r="V394" s="337"/>
      <c r="W394" s="337"/>
      <c r="X394" s="337"/>
      <c r="Y394" s="337"/>
      <c r="Z394" s="337"/>
      <c r="AA394" s="337"/>
      <c r="AB394" s="337"/>
      <c r="AC394" s="337"/>
      <c r="AD394" s="83"/>
    </row>
    <row r="395" spans="1:30" ht="18" customHeight="1">
      <c r="A395" s="90"/>
      <c r="B395" s="107"/>
      <c r="C395" s="108"/>
      <c r="D395" s="42">
        <v>50600115601</v>
      </c>
      <c r="E395" s="43" t="s">
        <v>263</v>
      </c>
      <c r="F395" s="44" t="s">
        <v>264</v>
      </c>
      <c r="G395" s="159">
        <v>1</v>
      </c>
      <c r="H395" s="144"/>
      <c r="I395" s="157">
        <v>57</v>
      </c>
      <c r="J395" s="106">
        <v>27</v>
      </c>
      <c r="K395" s="87">
        <f t="shared" si="22"/>
        <v>0</v>
      </c>
      <c r="L395" s="87">
        <f t="shared" si="23"/>
        <v>1</v>
      </c>
      <c r="M395" s="46">
        <f t="shared" si="24"/>
        <v>42.8</v>
      </c>
      <c r="N395" s="337"/>
      <c r="O395" s="337"/>
      <c r="P395" s="337"/>
      <c r="Q395" s="337"/>
      <c r="R395" s="337"/>
      <c r="S395" s="337"/>
      <c r="T395" s="337"/>
      <c r="U395" s="337"/>
      <c r="V395" s="337"/>
      <c r="W395" s="337"/>
      <c r="X395" s="337"/>
      <c r="Y395" s="337"/>
      <c r="Z395" s="337"/>
      <c r="AA395" s="337"/>
      <c r="AB395" s="337"/>
      <c r="AC395" s="337"/>
      <c r="AD395" s="83"/>
    </row>
    <row r="396" spans="1:30" ht="18" customHeight="1">
      <c r="A396" s="90"/>
      <c r="B396" s="109"/>
      <c r="C396" s="108"/>
      <c r="D396" s="42">
        <v>50600115601</v>
      </c>
      <c r="E396" s="43" t="s">
        <v>263</v>
      </c>
      <c r="F396" s="44" t="s">
        <v>265</v>
      </c>
      <c r="G396" s="159">
        <v>1</v>
      </c>
      <c r="H396" s="144"/>
      <c r="I396" s="157">
        <v>57</v>
      </c>
      <c r="J396" s="106">
        <v>36</v>
      </c>
      <c r="K396" s="87">
        <f t="shared" si="22"/>
        <v>0</v>
      </c>
      <c r="L396" s="87">
        <f t="shared" si="23"/>
        <v>1.2</v>
      </c>
      <c r="M396" s="46">
        <f t="shared" si="24"/>
        <v>51.3</v>
      </c>
      <c r="N396" s="337"/>
      <c r="O396" s="337"/>
      <c r="P396" s="337"/>
      <c r="Q396" s="337"/>
      <c r="R396" s="337"/>
      <c r="S396" s="337"/>
      <c r="T396" s="337"/>
      <c r="U396" s="337"/>
      <c r="V396" s="337"/>
      <c r="W396" s="337"/>
      <c r="X396" s="337"/>
      <c r="Y396" s="337"/>
      <c r="Z396" s="337"/>
      <c r="AA396" s="337"/>
      <c r="AB396" s="337"/>
      <c r="AC396" s="337"/>
      <c r="AD396" s="83"/>
    </row>
    <row r="397" spans="1:30" ht="18" customHeight="1">
      <c r="A397" s="90"/>
      <c r="B397" s="107"/>
      <c r="C397" s="108"/>
      <c r="D397" s="42">
        <v>71400119917</v>
      </c>
      <c r="E397" s="43" t="s">
        <v>161</v>
      </c>
      <c r="F397" s="44" t="s">
        <v>266</v>
      </c>
      <c r="G397" s="159">
        <v>1</v>
      </c>
      <c r="H397" s="144">
        <v>30</v>
      </c>
      <c r="I397" s="157">
        <v>60</v>
      </c>
      <c r="J397" s="106">
        <v>47</v>
      </c>
      <c r="K397" s="87">
        <f t="shared" si="22"/>
        <v>1.2</v>
      </c>
      <c r="L397" s="87">
        <f t="shared" si="23"/>
        <v>1.2</v>
      </c>
      <c r="M397" s="46">
        <f t="shared" si="24"/>
        <v>90</v>
      </c>
      <c r="N397" s="337"/>
      <c r="O397" s="337"/>
      <c r="P397" s="337"/>
      <c r="Q397" s="337"/>
      <c r="R397" s="337"/>
      <c r="S397" s="337"/>
      <c r="T397" s="337"/>
      <c r="U397" s="337"/>
      <c r="V397" s="337"/>
      <c r="W397" s="337"/>
      <c r="X397" s="337"/>
      <c r="Y397" s="337"/>
      <c r="Z397" s="337"/>
      <c r="AA397" s="337"/>
      <c r="AB397" s="337"/>
      <c r="AC397" s="337"/>
      <c r="AD397" s="83"/>
    </row>
    <row r="398" spans="1:30" ht="18" customHeight="1">
      <c r="A398" s="121"/>
      <c r="B398" s="107"/>
      <c r="C398" s="108"/>
      <c r="D398" s="42">
        <v>20400156801</v>
      </c>
      <c r="E398" s="43" t="s">
        <v>267</v>
      </c>
      <c r="F398" s="44" t="s">
        <v>248</v>
      </c>
      <c r="G398" s="159">
        <v>1</v>
      </c>
      <c r="H398" s="144">
        <v>15</v>
      </c>
      <c r="I398" s="157">
        <v>60</v>
      </c>
      <c r="J398" s="106">
        <v>13</v>
      </c>
      <c r="K398" s="87">
        <f t="shared" si="22"/>
        <v>1</v>
      </c>
      <c r="L398" s="87">
        <f t="shared" si="23"/>
        <v>1</v>
      </c>
      <c r="M398" s="46">
        <f t="shared" si="24"/>
        <v>60</v>
      </c>
      <c r="N398" s="359"/>
      <c r="O398" s="359"/>
      <c r="P398" s="359"/>
      <c r="Q398" s="359"/>
      <c r="R398" s="359"/>
      <c r="S398" s="359"/>
      <c r="T398" s="359"/>
      <c r="U398" s="359"/>
      <c r="V398" s="359"/>
      <c r="W398" s="359"/>
      <c r="X398" s="359"/>
      <c r="Y398" s="359"/>
      <c r="Z398" s="359"/>
      <c r="AA398" s="359"/>
      <c r="AB398" s="359"/>
      <c r="AC398" s="359"/>
      <c r="AD398" s="83"/>
    </row>
    <row r="399" spans="1:30" ht="18" customHeight="1">
      <c r="A399" s="121"/>
      <c r="B399" s="107"/>
      <c r="C399" s="108"/>
      <c r="D399" s="42">
        <v>21100150901</v>
      </c>
      <c r="E399" s="207" t="s">
        <v>190</v>
      </c>
      <c r="F399" s="208" t="s">
        <v>216</v>
      </c>
      <c r="G399" s="218">
        <v>1</v>
      </c>
      <c r="H399" s="216"/>
      <c r="I399" s="217">
        <v>45</v>
      </c>
      <c r="J399" s="212">
        <v>22</v>
      </c>
      <c r="K399" s="87">
        <f t="shared" ref="K399:K462" si="25">IF(OR(LEFT(E399,2)="ĐA",LEFT(E399,2)="DA",LEFT(E399,5)="Đồ án",LEFT(E399,5)="Đồán ",LEFT(E399,9)="Sinh hoạt",LEFT(E399,9)="sinh hoạt",LEFT(E399,6)="Cố vấn",LEFT(E399,6)="cố vấn",LEFT(E399,4)="cvht",LEFT(E399,4)="CVHT",LEFT(E399,4)="shcn",LEFT(E399,4)="SHCN"),0,(IF(AND(H399&gt;0,J399&gt;0),IF(J399&gt;60,1.3,IF(J399&gt;35,1.2,1)),0)))</f>
        <v>0</v>
      </c>
      <c r="L399" s="87">
        <f t="shared" ref="L399:L462" si="26">IF(OR(LEFT(E399,2)="ĐA",LEFT(E399,2)="DA",LEFT(E399,5)="Đồ án",LEFT(E399,5)="Đồán "),0,IF(AND(J399&gt;0,I399&gt;0),IF(AND(OR(LEFT(E399,4)="GDQP",LEFT(E399,4)="gdqp",LEFT(E399,19)="Giáo dục quốc phòng"),J399&gt;50),1.3,IF(J399&gt;35,1.2,IF(J399&gt;29,1.1,1))),0))</f>
        <v>0</v>
      </c>
      <c r="M399" s="46">
        <f t="shared" ref="M399:M462" si="27">ROUND(IF(OR(LEFT(E399,2)="ĐA",LEFT(E399,2)="DA",LEFT(E399,5)="Đồ án",LEFT(E399,5)="Đồán "),J399*0.5,(IF(H399&gt;0,H399*K399,"0")+IF(I399&gt;0,(I399*0.75)*L399,"0"))),1)</f>
        <v>11</v>
      </c>
      <c r="N399" s="359"/>
      <c r="O399" s="359"/>
      <c r="P399" s="359"/>
      <c r="Q399" s="359"/>
      <c r="R399" s="359"/>
      <c r="S399" s="359"/>
      <c r="T399" s="359"/>
      <c r="U399" s="359"/>
      <c r="V399" s="359"/>
      <c r="W399" s="359"/>
      <c r="X399" s="359"/>
      <c r="Y399" s="359"/>
      <c r="Z399" s="359"/>
      <c r="AA399" s="359"/>
      <c r="AB399" s="359"/>
      <c r="AC399" s="359"/>
      <c r="AD399" s="83"/>
    </row>
    <row r="400" spans="1:30" ht="18" customHeight="1">
      <c r="A400" s="121"/>
      <c r="B400" s="107"/>
      <c r="C400" s="108"/>
      <c r="D400" s="42"/>
      <c r="E400" s="43" t="s">
        <v>218</v>
      </c>
      <c r="F400" s="184" t="s">
        <v>300</v>
      </c>
      <c r="G400" s="159"/>
      <c r="H400" s="144"/>
      <c r="I400" s="157"/>
      <c r="J400" s="106"/>
      <c r="K400" s="87">
        <f t="shared" si="25"/>
        <v>0</v>
      </c>
      <c r="L400" s="87">
        <f t="shared" si="26"/>
        <v>0</v>
      </c>
      <c r="M400" s="46">
        <f t="shared" si="27"/>
        <v>0</v>
      </c>
      <c r="N400" s="359"/>
      <c r="O400" s="359"/>
      <c r="P400" s="359"/>
      <c r="Q400" s="359"/>
      <c r="R400" s="359"/>
      <c r="S400" s="359"/>
      <c r="T400" s="359"/>
      <c r="U400" s="359"/>
      <c r="V400" s="359"/>
      <c r="W400" s="359"/>
      <c r="X400" s="359"/>
      <c r="Y400" s="359"/>
      <c r="Z400" s="359"/>
      <c r="AA400" s="359"/>
      <c r="AB400" s="359"/>
      <c r="AC400" s="359"/>
      <c r="AD400" s="83"/>
    </row>
    <row r="401" spans="1:30" ht="18" customHeight="1">
      <c r="A401" s="121"/>
      <c r="B401" s="107"/>
      <c r="C401" s="108"/>
      <c r="D401" s="42"/>
      <c r="E401" s="43" t="s">
        <v>415</v>
      </c>
      <c r="F401" s="44" t="s">
        <v>416</v>
      </c>
      <c r="G401" s="159">
        <v>2</v>
      </c>
      <c r="H401" s="144">
        <v>30</v>
      </c>
      <c r="I401" s="157">
        <v>30</v>
      </c>
      <c r="J401" s="106">
        <v>40</v>
      </c>
      <c r="K401" s="87">
        <f t="shared" si="25"/>
        <v>1.2</v>
      </c>
      <c r="L401" s="87">
        <f t="shared" si="26"/>
        <v>1.2</v>
      </c>
      <c r="M401" s="46">
        <f t="shared" si="27"/>
        <v>63</v>
      </c>
      <c r="N401" s="359"/>
      <c r="O401" s="359"/>
      <c r="P401" s="359"/>
      <c r="Q401" s="359"/>
      <c r="R401" s="359"/>
      <c r="S401" s="359"/>
      <c r="T401" s="359"/>
      <c r="U401" s="359"/>
      <c r="V401" s="359"/>
      <c r="W401" s="359"/>
      <c r="X401" s="359"/>
      <c r="Y401" s="359"/>
      <c r="Z401" s="359"/>
      <c r="AA401" s="359"/>
      <c r="AB401" s="359"/>
      <c r="AC401" s="359"/>
      <c r="AD401" s="83"/>
    </row>
    <row r="402" spans="1:30" ht="18" customHeight="1">
      <c r="A402" s="90"/>
      <c r="B402" s="107"/>
      <c r="C402" s="108"/>
      <c r="D402" s="42"/>
      <c r="E402" s="43" t="s">
        <v>415</v>
      </c>
      <c r="F402" s="44" t="s">
        <v>300</v>
      </c>
      <c r="G402" s="159">
        <v>2</v>
      </c>
      <c r="H402" s="144">
        <v>30</v>
      </c>
      <c r="I402" s="157">
        <v>30</v>
      </c>
      <c r="J402" s="106">
        <v>40</v>
      </c>
      <c r="K402" s="87">
        <f t="shared" si="25"/>
        <v>1.2</v>
      </c>
      <c r="L402" s="87">
        <f t="shared" si="26"/>
        <v>1.2</v>
      </c>
      <c r="M402" s="46">
        <f t="shared" si="27"/>
        <v>63</v>
      </c>
      <c r="N402" s="337"/>
      <c r="O402" s="337"/>
      <c r="P402" s="337"/>
      <c r="Q402" s="337"/>
      <c r="R402" s="337"/>
      <c r="S402" s="337"/>
      <c r="T402" s="337"/>
      <c r="U402" s="337"/>
      <c r="V402" s="337"/>
      <c r="W402" s="337"/>
      <c r="X402" s="337"/>
      <c r="Y402" s="337"/>
      <c r="Z402" s="337"/>
      <c r="AA402" s="337"/>
      <c r="AB402" s="337"/>
      <c r="AC402" s="337"/>
      <c r="AD402" s="83"/>
    </row>
    <row r="403" spans="1:30" ht="18" customHeight="1">
      <c r="A403" s="90"/>
      <c r="B403" s="107"/>
      <c r="C403" s="108"/>
      <c r="D403" s="42"/>
      <c r="E403" s="43" t="s">
        <v>417</v>
      </c>
      <c r="F403" s="44" t="s">
        <v>416</v>
      </c>
      <c r="G403" s="159">
        <v>2</v>
      </c>
      <c r="H403" s="144">
        <v>30</v>
      </c>
      <c r="I403" s="157">
        <v>30</v>
      </c>
      <c r="J403" s="106">
        <v>40</v>
      </c>
      <c r="K403" s="87">
        <f t="shared" si="25"/>
        <v>1.2</v>
      </c>
      <c r="L403" s="87">
        <f t="shared" si="26"/>
        <v>1.2</v>
      </c>
      <c r="M403" s="46">
        <f t="shared" si="27"/>
        <v>63</v>
      </c>
      <c r="N403" s="337"/>
      <c r="O403" s="337"/>
      <c r="P403" s="337"/>
      <c r="Q403" s="337"/>
      <c r="R403" s="337"/>
      <c r="S403" s="337"/>
      <c r="T403" s="337"/>
      <c r="U403" s="337"/>
      <c r="V403" s="337"/>
      <c r="W403" s="337"/>
      <c r="X403" s="337"/>
      <c r="Y403" s="337"/>
      <c r="Z403" s="337"/>
      <c r="AA403" s="337"/>
      <c r="AB403" s="337"/>
      <c r="AC403" s="337"/>
      <c r="AD403" s="83"/>
    </row>
    <row r="404" spans="1:30" ht="18" customHeight="1">
      <c r="A404" s="90"/>
      <c r="B404" s="107"/>
      <c r="C404" s="108"/>
      <c r="D404" s="42"/>
      <c r="E404" s="43" t="s">
        <v>417</v>
      </c>
      <c r="F404" s="44" t="s">
        <v>300</v>
      </c>
      <c r="G404" s="159">
        <v>2</v>
      </c>
      <c r="H404" s="144">
        <v>30</v>
      </c>
      <c r="I404" s="157">
        <v>30</v>
      </c>
      <c r="J404" s="106">
        <v>40</v>
      </c>
      <c r="K404" s="87">
        <f t="shared" si="25"/>
        <v>1.2</v>
      </c>
      <c r="L404" s="87">
        <f t="shared" si="26"/>
        <v>1.2</v>
      </c>
      <c r="M404" s="46">
        <f t="shared" si="27"/>
        <v>63</v>
      </c>
      <c r="N404" s="337"/>
      <c r="O404" s="337"/>
      <c r="P404" s="337"/>
      <c r="Q404" s="337"/>
      <c r="R404" s="337"/>
      <c r="S404" s="337"/>
      <c r="T404" s="337"/>
      <c r="U404" s="337"/>
      <c r="V404" s="337"/>
      <c r="W404" s="337"/>
      <c r="X404" s="337"/>
      <c r="Y404" s="337"/>
      <c r="Z404" s="337"/>
      <c r="AA404" s="337"/>
      <c r="AB404" s="337"/>
      <c r="AC404" s="337"/>
      <c r="AD404" s="83"/>
    </row>
    <row r="405" spans="1:30" ht="18" customHeight="1">
      <c r="A405" s="90"/>
      <c r="B405" s="63"/>
      <c r="C405" s="108"/>
      <c r="D405" s="42"/>
      <c r="E405" s="43" t="s">
        <v>418</v>
      </c>
      <c r="F405" s="44" t="s">
        <v>159</v>
      </c>
      <c r="G405" s="159">
        <v>2</v>
      </c>
      <c r="H405" s="144">
        <v>15</v>
      </c>
      <c r="I405" s="157">
        <v>30</v>
      </c>
      <c r="J405" s="106">
        <v>40</v>
      </c>
      <c r="K405" s="87">
        <f t="shared" si="25"/>
        <v>1.2</v>
      </c>
      <c r="L405" s="87">
        <f t="shared" si="26"/>
        <v>1.2</v>
      </c>
      <c r="M405" s="46">
        <f t="shared" si="27"/>
        <v>45</v>
      </c>
      <c r="N405" s="337"/>
      <c r="O405" s="337"/>
      <c r="P405" s="337"/>
      <c r="Q405" s="337"/>
      <c r="R405" s="337"/>
      <c r="S405" s="337"/>
      <c r="T405" s="337"/>
      <c r="U405" s="337"/>
      <c r="V405" s="337"/>
      <c r="W405" s="337"/>
      <c r="X405" s="337"/>
      <c r="Y405" s="337"/>
      <c r="Z405" s="337"/>
      <c r="AA405" s="337"/>
      <c r="AB405" s="337"/>
      <c r="AC405" s="337"/>
      <c r="AD405" s="83"/>
    </row>
    <row r="406" spans="1:30" ht="18" customHeight="1">
      <c r="A406" s="90"/>
      <c r="B406" s="63"/>
      <c r="C406" s="108"/>
      <c r="D406" s="42"/>
      <c r="E406" s="43" t="s">
        <v>420</v>
      </c>
      <c r="F406" s="44" t="s">
        <v>159</v>
      </c>
      <c r="G406" s="159">
        <v>2</v>
      </c>
      <c r="H406" s="144"/>
      <c r="I406" s="157">
        <v>15</v>
      </c>
      <c r="J406" s="106">
        <v>40</v>
      </c>
      <c r="K406" s="87">
        <f t="shared" si="25"/>
        <v>0</v>
      </c>
      <c r="L406" s="87">
        <f t="shared" si="26"/>
        <v>1.2</v>
      </c>
      <c r="M406" s="46">
        <f t="shared" si="27"/>
        <v>13.5</v>
      </c>
      <c r="N406" s="337"/>
      <c r="O406" s="337"/>
      <c r="P406" s="337"/>
      <c r="Q406" s="337"/>
      <c r="R406" s="337"/>
      <c r="S406" s="337"/>
      <c r="T406" s="337"/>
      <c r="U406" s="337"/>
      <c r="V406" s="337"/>
      <c r="W406" s="337"/>
      <c r="X406" s="337"/>
      <c r="Y406" s="337"/>
      <c r="Z406" s="337"/>
      <c r="AA406" s="337"/>
      <c r="AB406" s="337"/>
      <c r="AC406" s="337"/>
      <c r="AD406" s="83"/>
    </row>
    <row r="407" spans="1:30" ht="18" customHeight="1">
      <c r="A407" s="90"/>
      <c r="B407" s="63"/>
      <c r="C407" s="108"/>
      <c r="D407" s="42"/>
      <c r="E407" s="43" t="s">
        <v>421</v>
      </c>
      <c r="F407" s="44" t="s">
        <v>262</v>
      </c>
      <c r="G407" s="159">
        <v>2</v>
      </c>
      <c r="H407" s="144">
        <v>33</v>
      </c>
      <c r="I407" s="157"/>
      <c r="J407" s="106">
        <v>60</v>
      </c>
      <c r="K407" s="87">
        <f t="shared" si="25"/>
        <v>1.2</v>
      </c>
      <c r="L407" s="87">
        <f t="shared" si="26"/>
        <v>0</v>
      </c>
      <c r="M407" s="46">
        <f t="shared" si="27"/>
        <v>39.6</v>
      </c>
      <c r="N407" s="337"/>
      <c r="O407" s="337"/>
      <c r="P407" s="337"/>
      <c r="Q407" s="337"/>
      <c r="R407" s="337"/>
      <c r="S407" s="337"/>
      <c r="T407" s="337"/>
      <c r="U407" s="337"/>
      <c r="V407" s="337"/>
      <c r="W407" s="337"/>
      <c r="X407" s="337"/>
      <c r="Y407" s="337"/>
      <c r="Z407" s="337"/>
      <c r="AA407" s="337"/>
      <c r="AB407" s="337"/>
      <c r="AC407" s="337"/>
      <c r="AD407" s="83"/>
    </row>
    <row r="408" spans="1:30" s="225" customFormat="1" ht="18" customHeight="1">
      <c r="A408" s="121"/>
      <c r="B408" s="63"/>
      <c r="C408" s="108"/>
      <c r="D408" s="42"/>
      <c r="E408" s="43" t="s">
        <v>502</v>
      </c>
      <c r="F408" s="44" t="s">
        <v>412</v>
      </c>
      <c r="G408" s="159">
        <v>2</v>
      </c>
      <c r="H408" s="144"/>
      <c r="I408" s="157">
        <v>27</v>
      </c>
      <c r="J408" s="106">
        <v>30</v>
      </c>
      <c r="K408" s="87">
        <f t="shared" si="25"/>
        <v>0</v>
      </c>
      <c r="L408" s="87">
        <f t="shared" si="26"/>
        <v>1.1000000000000001</v>
      </c>
      <c r="M408" s="46">
        <f t="shared" si="27"/>
        <v>22.3</v>
      </c>
      <c r="N408" s="359"/>
      <c r="O408" s="359"/>
      <c r="P408" s="359"/>
      <c r="Q408" s="359"/>
      <c r="R408" s="359"/>
      <c r="S408" s="359"/>
      <c r="T408" s="359"/>
      <c r="U408" s="359"/>
      <c r="V408" s="359"/>
      <c r="W408" s="359"/>
      <c r="X408" s="359"/>
      <c r="Y408" s="359"/>
      <c r="Z408" s="359"/>
      <c r="AA408" s="359"/>
      <c r="AB408" s="359"/>
      <c r="AC408" s="359"/>
      <c r="AD408" s="83"/>
    </row>
    <row r="409" spans="1:30" ht="18" customHeight="1">
      <c r="A409" s="90"/>
      <c r="B409" s="63"/>
      <c r="C409" s="108"/>
      <c r="D409" s="42"/>
      <c r="E409" s="43" t="s">
        <v>503</v>
      </c>
      <c r="F409" s="44" t="s">
        <v>412</v>
      </c>
      <c r="G409" s="159">
        <v>2</v>
      </c>
      <c r="H409" s="144"/>
      <c r="I409" s="157">
        <v>27</v>
      </c>
      <c r="J409" s="106">
        <v>30</v>
      </c>
      <c r="K409" s="87">
        <f t="shared" si="25"/>
        <v>0</v>
      </c>
      <c r="L409" s="87">
        <f t="shared" si="26"/>
        <v>1.1000000000000001</v>
      </c>
      <c r="M409" s="46">
        <f t="shared" si="27"/>
        <v>22.3</v>
      </c>
      <c r="N409" s="337"/>
      <c r="O409" s="337"/>
      <c r="P409" s="337"/>
      <c r="Q409" s="337"/>
      <c r="R409" s="337"/>
      <c r="S409" s="337"/>
      <c r="T409" s="337"/>
      <c r="U409" s="337"/>
      <c r="V409" s="337"/>
      <c r="W409" s="337"/>
      <c r="X409" s="337"/>
      <c r="Y409" s="337"/>
      <c r="Z409" s="337"/>
      <c r="AA409" s="337"/>
      <c r="AB409" s="337"/>
      <c r="AC409" s="337"/>
      <c r="AD409" s="83"/>
    </row>
    <row r="410" spans="1:30" s="206" customFormat="1" ht="18" customHeight="1">
      <c r="A410" s="121"/>
      <c r="B410" s="63"/>
      <c r="C410" s="108"/>
      <c r="D410" s="42"/>
      <c r="E410" s="43" t="s">
        <v>161</v>
      </c>
      <c r="F410" s="44" t="s">
        <v>521</v>
      </c>
      <c r="G410" s="159">
        <v>2</v>
      </c>
      <c r="H410" s="144">
        <v>30</v>
      </c>
      <c r="I410" s="157">
        <v>60</v>
      </c>
      <c r="J410" s="106">
        <v>40</v>
      </c>
      <c r="K410" s="87">
        <f t="shared" si="25"/>
        <v>1.2</v>
      </c>
      <c r="L410" s="87">
        <f t="shared" si="26"/>
        <v>1.2</v>
      </c>
      <c r="M410" s="46">
        <f t="shared" si="27"/>
        <v>90</v>
      </c>
      <c r="N410" s="359"/>
      <c r="O410" s="359"/>
      <c r="P410" s="359"/>
      <c r="Q410" s="359"/>
      <c r="R410" s="359"/>
      <c r="S410" s="359"/>
      <c r="T410" s="359"/>
      <c r="U410" s="359"/>
      <c r="V410" s="359"/>
      <c r="W410" s="359"/>
      <c r="X410" s="359"/>
      <c r="Y410" s="359"/>
      <c r="Z410" s="359"/>
      <c r="AA410" s="359"/>
      <c r="AB410" s="359"/>
      <c r="AC410" s="359"/>
      <c r="AD410" s="83"/>
    </row>
    <row r="411" spans="1:30" s="225" customFormat="1" ht="18" customHeight="1">
      <c r="A411" s="121"/>
      <c r="B411" s="63"/>
      <c r="C411" s="108"/>
      <c r="D411" s="42"/>
      <c r="E411" s="43" t="s">
        <v>161</v>
      </c>
      <c r="F411" s="44" t="s">
        <v>456</v>
      </c>
      <c r="G411" s="159">
        <v>2</v>
      </c>
      <c r="H411" s="144">
        <v>30</v>
      </c>
      <c r="I411" s="157">
        <v>60</v>
      </c>
      <c r="J411" s="106">
        <v>40</v>
      </c>
      <c r="K411" s="87">
        <f t="shared" si="25"/>
        <v>1.2</v>
      </c>
      <c r="L411" s="87">
        <f t="shared" si="26"/>
        <v>1.2</v>
      </c>
      <c r="M411" s="46">
        <f t="shared" si="27"/>
        <v>90</v>
      </c>
      <c r="N411" s="359"/>
      <c r="O411" s="359"/>
      <c r="P411" s="359"/>
      <c r="Q411" s="359"/>
      <c r="R411" s="359"/>
      <c r="S411" s="359"/>
      <c r="T411" s="359"/>
      <c r="U411" s="359"/>
      <c r="V411" s="359"/>
      <c r="W411" s="359"/>
      <c r="X411" s="359"/>
      <c r="Y411" s="359"/>
      <c r="Z411" s="359"/>
      <c r="AA411" s="359"/>
      <c r="AB411" s="359"/>
      <c r="AC411" s="359"/>
      <c r="AD411" s="83"/>
    </row>
    <row r="412" spans="1:30" ht="18" customHeight="1">
      <c r="A412" s="90"/>
      <c r="B412" s="107"/>
      <c r="C412" s="108"/>
      <c r="D412" s="42"/>
      <c r="E412" s="237" t="s">
        <v>394</v>
      </c>
      <c r="F412" s="238" t="s">
        <v>216</v>
      </c>
      <c r="G412" s="248">
        <v>1</v>
      </c>
      <c r="H412" s="240"/>
      <c r="I412" s="241"/>
      <c r="J412" s="242">
        <v>22</v>
      </c>
      <c r="K412" s="87">
        <f t="shared" si="25"/>
        <v>0</v>
      </c>
      <c r="L412" s="87">
        <f t="shared" si="26"/>
        <v>0</v>
      </c>
      <c r="M412" s="46">
        <f t="shared" si="27"/>
        <v>11</v>
      </c>
      <c r="N412" s="337"/>
      <c r="O412" s="337"/>
      <c r="P412" s="337"/>
      <c r="Q412" s="337"/>
      <c r="R412" s="337"/>
      <c r="S412" s="337"/>
      <c r="T412" s="337"/>
      <c r="U412" s="337"/>
      <c r="V412" s="337"/>
      <c r="W412" s="337"/>
      <c r="X412" s="337"/>
      <c r="Y412" s="337"/>
      <c r="Z412" s="337"/>
      <c r="AA412" s="337"/>
      <c r="AB412" s="337"/>
      <c r="AC412" s="337"/>
      <c r="AD412" s="83"/>
    </row>
    <row r="413" spans="1:30" ht="18" customHeight="1">
      <c r="A413" s="104">
        <v>21</v>
      </c>
      <c r="B413" s="60" t="s">
        <v>82</v>
      </c>
      <c r="C413" s="61" t="s">
        <v>116</v>
      </c>
      <c r="D413" s="42">
        <v>20200010701</v>
      </c>
      <c r="E413" s="43" t="s">
        <v>259</v>
      </c>
      <c r="F413" s="44" t="s">
        <v>202</v>
      </c>
      <c r="G413" s="170">
        <v>1</v>
      </c>
      <c r="H413" s="144">
        <v>30</v>
      </c>
      <c r="I413" s="157">
        <v>30</v>
      </c>
      <c r="J413" s="106">
        <v>37</v>
      </c>
      <c r="K413" s="87">
        <f t="shared" si="25"/>
        <v>1.2</v>
      </c>
      <c r="L413" s="87">
        <f t="shared" si="26"/>
        <v>1.2</v>
      </c>
      <c r="M413" s="46">
        <f t="shared" si="27"/>
        <v>63</v>
      </c>
      <c r="N413" s="365">
        <f>112.5+67.5-4.5</f>
        <v>175.5</v>
      </c>
      <c r="O413" s="351">
        <v>0</v>
      </c>
      <c r="P413" s="349">
        <f>SUM(M413:M437)+N413+O413</f>
        <v>1117.4000000000001</v>
      </c>
      <c r="Q413" s="351">
        <v>42.9</v>
      </c>
      <c r="R413" s="349">
        <v>56</v>
      </c>
      <c r="S413" s="355">
        <v>450</v>
      </c>
      <c r="T413" s="351">
        <v>450</v>
      </c>
      <c r="U413" s="355">
        <v>112</v>
      </c>
      <c r="V413" s="353">
        <v>112</v>
      </c>
      <c r="W413" s="355">
        <v>56</v>
      </c>
      <c r="X413" s="351">
        <v>56</v>
      </c>
      <c r="Y413" s="349">
        <f>ROUND((P413-T413),1)</f>
        <v>667.4</v>
      </c>
      <c r="Z413" s="357">
        <f>IF(OR(SUM(V413:V437)="",SUM(Q413:Q437)=""),0,IF(OR(SUM(U413:U437)=320,SUM(V413:V437)&gt;0),ROUND((SUM(Q413:Q437)-SUM(V413:V437)),1),0))</f>
        <v>-69.099999999999994</v>
      </c>
      <c r="AA413" s="357">
        <f>IF(OR(SUM(X413:X437)="",SUM(R413:R437)=""),0,IF(OR(SUM(W413:W437)=160,SUM(X413:X437)&gt;0),ROUND((SUM(R413:R437)-SUM(X413:X437)),1),0))</f>
        <v>0</v>
      </c>
      <c r="AB413" s="371"/>
      <c r="AC413" s="360">
        <f>SUM(Y413:AA437)</f>
        <v>598.29999999999995</v>
      </c>
      <c r="AD413" s="83"/>
    </row>
    <row r="414" spans="1:30" ht="18" customHeight="1">
      <c r="A414" s="90"/>
      <c r="B414" s="107"/>
      <c r="C414" s="108"/>
      <c r="D414" s="42">
        <v>20400156701</v>
      </c>
      <c r="E414" s="43" t="s">
        <v>307</v>
      </c>
      <c r="F414" s="44" t="s">
        <v>248</v>
      </c>
      <c r="G414" s="170">
        <v>1</v>
      </c>
      <c r="H414" s="144">
        <v>15</v>
      </c>
      <c r="I414" s="157">
        <v>60</v>
      </c>
      <c r="J414" s="106">
        <v>13</v>
      </c>
      <c r="K414" s="87">
        <f t="shared" si="25"/>
        <v>1</v>
      </c>
      <c r="L414" s="87">
        <f t="shared" si="26"/>
        <v>1</v>
      </c>
      <c r="M414" s="46">
        <f t="shared" si="27"/>
        <v>60</v>
      </c>
      <c r="N414" s="337"/>
      <c r="O414" s="337"/>
      <c r="P414" s="337"/>
      <c r="Q414" s="337"/>
      <c r="R414" s="337"/>
      <c r="S414" s="337"/>
      <c r="T414" s="337"/>
      <c r="U414" s="337"/>
      <c r="V414" s="337"/>
      <c r="W414" s="337"/>
      <c r="X414" s="337"/>
      <c r="Y414" s="337"/>
      <c r="Z414" s="337"/>
      <c r="AA414" s="337"/>
      <c r="AB414" s="337"/>
      <c r="AC414" s="337"/>
      <c r="AD414" s="83"/>
    </row>
    <row r="415" spans="1:30" ht="18" customHeight="1">
      <c r="A415" s="90"/>
      <c r="B415" s="107"/>
      <c r="C415" s="108"/>
      <c r="D415" s="42">
        <v>21100110901</v>
      </c>
      <c r="E415" s="43" t="s">
        <v>308</v>
      </c>
      <c r="F415" s="44" t="s">
        <v>260</v>
      </c>
      <c r="G415" s="170">
        <v>1</v>
      </c>
      <c r="H415" s="144">
        <v>30</v>
      </c>
      <c r="I415" s="157">
        <v>30</v>
      </c>
      <c r="J415" s="106">
        <v>53</v>
      </c>
      <c r="K415" s="87">
        <f t="shared" si="25"/>
        <v>1.2</v>
      </c>
      <c r="L415" s="87">
        <f t="shared" si="26"/>
        <v>1.2</v>
      </c>
      <c r="M415" s="46">
        <f t="shared" si="27"/>
        <v>63</v>
      </c>
      <c r="N415" s="337"/>
      <c r="O415" s="337"/>
      <c r="P415" s="337"/>
      <c r="Q415" s="337"/>
      <c r="R415" s="337"/>
      <c r="S415" s="337"/>
      <c r="T415" s="337"/>
      <c r="U415" s="337"/>
      <c r="V415" s="337"/>
      <c r="W415" s="337"/>
      <c r="X415" s="337"/>
      <c r="Y415" s="337"/>
      <c r="Z415" s="337"/>
      <c r="AA415" s="337"/>
      <c r="AB415" s="337"/>
      <c r="AC415" s="337"/>
      <c r="AD415" s="83"/>
    </row>
    <row r="416" spans="1:30" ht="18" customHeight="1">
      <c r="A416" s="90"/>
      <c r="B416" s="107"/>
      <c r="C416" s="108"/>
      <c r="D416" s="42">
        <v>21100148301</v>
      </c>
      <c r="E416" s="219" t="s">
        <v>190</v>
      </c>
      <c r="F416" s="313" t="s">
        <v>260</v>
      </c>
      <c r="G416" s="220">
        <v>1</v>
      </c>
      <c r="H416" s="216"/>
      <c r="I416" s="217"/>
      <c r="J416" s="212">
        <v>53</v>
      </c>
      <c r="K416" s="87">
        <f t="shared" si="25"/>
        <v>0</v>
      </c>
      <c r="L416" s="87">
        <f t="shared" si="26"/>
        <v>0</v>
      </c>
      <c r="M416" s="46">
        <f t="shared" si="27"/>
        <v>26.5</v>
      </c>
      <c r="N416" s="337"/>
      <c r="O416" s="337"/>
      <c r="P416" s="337"/>
      <c r="Q416" s="337"/>
      <c r="R416" s="337"/>
      <c r="S416" s="337"/>
      <c r="T416" s="337"/>
      <c r="U416" s="337"/>
      <c r="V416" s="337"/>
      <c r="W416" s="337"/>
      <c r="X416" s="337"/>
      <c r="Y416" s="337"/>
      <c r="Z416" s="337"/>
      <c r="AA416" s="337"/>
      <c r="AB416" s="337"/>
      <c r="AC416" s="337"/>
      <c r="AD416" s="83"/>
    </row>
    <row r="417" spans="1:30" ht="18" customHeight="1">
      <c r="A417" s="90"/>
      <c r="B417" s="107"/>
      <c r="C417" s="108"/>
      <c r="D417" s="42">
        <v>21100148401</v>
      </c>
      <c r="E417" s="42" t="s">
        <v>309</v>
      </c>
      <c r="F417" s="42" t="s">
        <v>260</v>
      </c>
      <c r="G417" s="170">
        <v>1</v>
      </c>
      <c r="H417" s="144">
        <v>15</v>
      </c>
      <c r="I417" s="157">
        <v>30</v>
      </c>
      <c r="J417" s="106">
        <v>53</v>
      </c>
      <c r="K417" s="87">
        <f t="shared" si="25"/>
        <v>1.2</v>
      </c>
      <c r="L417" s="87">
        <f t="shared" si="26"/>
        <v>1.2</v>
      </c>
      <c r="M417" s="46">
        <f t="shared" si="27"/>
        <v>45</v>
      </c>
      <c r="N417" s="337"/>
      <c r="O417" s="337"/>
      <c r="P417" s="337"/>
      <c r="Q417" s="337"/>
      <c r="R417" s="337"/>
      <c r="S417" s="337"/>
      <c r="T417" s="337"/>
      <c r="U417" s="337"/>
      <c r="V417" s="337"/>
      <c r="W417" s="337"/>
      <c r="X417" s="337"/>
      <c r="Y417" s="337"/>
      <c r="Z417" s="337"/>
      <c r="AA417" s="337"/>
      <c r="AB417" s="337"/>
      <c r="AC417" s="337"/>
      <c r="AD417" s="83"/>
    </row>
    <row r="418" spans="1:30" ht="18" customHeight="1">
      <c r="A418" s="90"/>
      <c r="B418" s="107"/>
      <c r="C418" s="108"/>
      <c r="D418" s="42">
        <v>21100149801</v>
      </c>
      <c r="E418" s="42" t="s">
        <v>310</v>
      </c>
      <c r="F418" s="42" t="s">
        <v>169</v>
      </c>
      <c r="G418" s="170">
        <v>1</v>
      </c>
      <c r="H418" s="202">
        <v>26</v>
      </c>
      <c r="I418" s="203">
        <v>26</v>
      </c>
      <c r="J418" s="106">
        <v>37</v>
      </c>
      <c r="K418" s="87">
        <f t="shared" si="25"/>
        <v>1.2</v>
      </c>
      <c r="L418" s="87">
        <f t="shared" si="26"/>
        <v>1.2</v>
      </c>
      <c r="M418" s="46">
        <f t="shared" si="27"/>
        <v>54.6</v>
      </c>
      <c r="N418" s="337"/>
      <c r="O418" s="337"/>
      <c r="P418" s="337"/>
      <c r="Q418" s="337"/>
      <c r="R418" s="337"/>
      <c r="S418" s="337"/>
      <c r="T418" s="337"/>
      <c r="U418" s="337"/>
      <c r="V418" s="337"/>
      <c r="W418" s="337"/>
      <c r="X418" s="337"/>
      <c r="Y418" s="337"/>
      <c r="Z418" s="337"/>
      <c r="AA418" s="337"/>
      <c r="AB418" s="337"/>
      <c r="AC418" s="337"/>
      <c r="AD418" s="83"/>
    </row>
    <row r="419" spans="1:30" ht="18" customHeight="1">
      <c r="A419" s="90"/>
      <c r="B419" s="107"/>
      <c r="C419" s="108"/>
      <c r="D419" s="42">
        <v>21100149802</v>
      </c>
      <c r="E419" s="42" t="s">
        <v>310</v>
      </c>
      <c r="F419" s="42" t="s">
        <v>170</v>
      </c>
      <c r="G419" s="170">
        <v>1</v>
      </c>
      <c r="H419" s="202">
        <v>26</v>
      </c>
      <c r="I419" s="203">
        <v>26</v>
      </c>
      <c r="J419" s="106">
        <v>33</v>
      </c>
      <c r="K419" s="87">
        <f t="shared" si="25"/>
        <v>1</v>
      </c>
      <c r="L419" s="87">
        <f t="shared" si="26"/>
        <v>1.1000000000000001</v>
      </c>
      <c r="M419" s="46">
        <f t="shared" si="27"/>
        <v>47.5</v>
      </c>
      <c r="N419" s="337"/>
      <c r="O419" s="337"/>
      <c r="P419" s="337"/>
      <c r="Q419" s="337"/>
      <c r="R419" s="337"/>
      <c r="S419" s="337"/>
      <c r="T419" s="337"/>
      <c r="U419" s="337"/>
      <c r="V419" s="337"/>
      <c r="W419" s="337"/>
      <c r="X419" s="337"/>
      <c r="Y419" s="337"/>
      <c r="Z419" s="337"/>
      <c r="AA419" s="337"/>
      <c r="AB419" s="337"/>
      <c r="AC419" s="337"/>
      <c r="AD419" s="83"/>
    </row>
    <row r="420" spans="1:30" ht="18" customHeight="1">
      <c r="A420" s="90"/>
      <c r="B420" s="107"/>
      <c r="C420" s="108"/>
      <c r="D420" s="42">
        <v>21100150601</v>
      </c>
      <c r="E420" s="42" t="s">
        <v>309</v>
      </c>
      <c r="F420" s="42" t="s">
        <v>216</v>
      </c>
      <c r="G420" s="170">
        <v>1</v>
      </c>
      <c r="H420" s="144">
        <v>30</v>
      </c>
      <c r="I420" s="157">
        <v>30</v>
      </c>
      <c r="J420" s="106">
        <v>22</v>
      </c>
      <c r="K420" s="87">
        <f t="shared" si="25"/>
        <v>1</v>
      </c>
      <c r="L420" s="87">
        <f t="shared" si="26"/>
        <v>1</v>
      </c>
      <c r="M420" s="46">
        <f t="shared" si="27"/>
        <v>52.5</v>
      </c>
      <c r="N420" s="337"/>
      <c r="O420" s="337"/>
      <c r="P420" s="337"/>
      <c r="Q420" s="337"/>
      <c r="R420" s="337"/>
      <c r="S420" s="337"/>
      <c r="T420" s="337"/>
      <c r="U420" s="337"/>
      <c r="V420" s="337"/>
      <c r="W420" s="337"/>
      <c r="X420" s="337"/>
      <c r="Y420" s="337"/>
      <c r="Z420" s="337"/>
      <c r="AA420" s="337"/>
      <c r="AB420" s="337"/>
      <c r="AC420" s="337"/>
      <c r="AD420" s="83"/>
    </row>
    <row r="421" spans="1:30" ht="18" customHeight="1">
      <c r="A421" s="90"/>
      <c r="B421" s="107"/>
      <c r="C421" s="108"/>
      <c r="D421" s="42">
        <v>41000092801</v>
      </c>
      <c r="E421" s="42" t="s">
        <v>259</v>
      </c>
      <c r="F421" s="42" t="s">
        <v>159</v>
      </c>
      <c r="G421" s="170">
        <v>1</v>
      </c>
      <c r="H421" s="144">
        <v>15</v>
      </c>
      <c r="I421" s="157">
        <v>30</v>
      </c>
      <c r="J421" s="106">
        <v>30</v>
      </c>
      <c r="K421" s="87">
        <f t="shared" si="25"/>
        <v>1</v>
      </c>
      <c r="L421" s="87">
        <f t="shared" si="26"/>
        <v>1.1000000000000001</v>
      </c>
      <c r="M421" s="46">
        <f t="shared" si="27"/>
        <v>39.799999999999997</v>
      </c>
      <c r="N421" s="337"/>
      <c r="O421" s="337"/>
      <c r="P421" s="337"/>
      <c r="Q421" s="337"/>
      <c r="R421" s="337"/>
      <c r="S421" s="337"/>
      <c r="T421" s="337"/>
      <c r="U421" s="337"/>
      <c r="V421" s="337"/>
      <c r="W421" s="337"/>
      <c r="X421" s="337"/>
      <c r="Y421" s="337"/>
      <c r="Z421" s="337"/>
      <c r="AA421" s="337"/>
      <c r="AB421" s="337"/>
      <c r="AC421" s="337"/>
      <c r="AD421" s="83"/>
    </row>
    <row r="422" spans="1:30" ht="18" customHeight="1">
      <c r="A422" s="90"/>
      <c r="B422" s="107"/>
      <c r="C422" s="108"/>
      <c r="D422" s="42" t="s">
        <v>311</v>
      </c>
      <c r="E422" s="42" t="s">
        <v>312</v>
      </c>
      <c r="F422" s="42" t="s">
        <v>216</v>
      </c>
      <c r="G422" s="170">
        <v>1</v>
      </c>
      <c r="H422" s="202">
        <v>13</v>
      </c>
      <c r="I422" s="157"/>
      <c r="J422" s="106">
        <v>22</v>
      </c>
      <c r="K422" s="87">
        <f t="shared" si="25"/>
        <v>0</v>
      </c>
      <c r="L422" s="87">
        <f t="shared" si="26"/>
        <v>0</v>
      </c>
      <c r="M422" s="46">
        <f t="shared" si="27"/>
        <v>0</v>
      </c>
      <c r="N422" s="337"/>
      <c r="O422" s="337"/>
      <c r="P422" s="337"/>
      <c r="Q422" s="337"/>
      <c r="R422" s="337"/>
      <c r="S422" s="337"/>
      <c r="T422" s="337"/>
      <c r="U422" s="337"/>
      <c r="V422" s="337"/>
      <c r="W422" s="337"/>
      <c r="X422" s="337"/>
      <c r="Y422" s="337"/>
      <c r="Z422" s="337"/>
      <c r="AA422" s="337"/>
      <c r="AB422" s="337"/>
      <c r="AC422" s="337"/>
      <c r="AD422" s="83"/>
    </row>
    <row r="423" spans="1:30" ht="18" customHeight="1">
      <c r="A423" s="121"/>
      <c r="B423" s="107"/>
      <c r="C423" s="108"/>
      <c r="D423" s="42"/>
      <c r="E423" s="219" t="s">
        <v>190</v>
      </c>
      <c r="F423" s="313" t="s">
        <v>248</v>
      </c>
      <c r="G423" s="220">
        <v>1</v>
      </c>
      <c r="H423" s="216"/>
      <c r="I423" s="217"/>
      <c r="J423" s="212">
        <v>13</v>
      </c>
      <c r="K423" s="87">
        <f t="shared" si="25"/>
        <v>0</v>
      </c>
      <c r="L423" s="87">
        <f t="shared" si="26"/>
        <v>0</v>
      </c>
      <c r="M423" s="46">
        <f t="shared" si="27"/>
        <v>6.5</v>
      </c>
      <c r="N423" s="359"/>
      <c r="O423" s="359"/>
      <c r="P423" s="359"/>
      <c r="Q423" s="359"/>
      <c r="R423" s="359"/>
      <c r="S423" s="359"/>
      <c r="T423" s="359"/>
      <c r="U423" s="359"/>
      <c r="V423" s="359"/>
      <c r="W423" s="359"/>
      <c r="X423" s="359"/>
      <c r="Y423" s="359"/>
      <c r="Z423" s="359"/>
      <c r="AA423" s="359"/>
      <c r="AB423" s="359"/>
      <c r="AC423" s="359"/>
      <c r="AD423" s="83"/>
    </row>
    <row r="424" spans="1:30" ht="18" customHeight="1">
      <c r="A424" s="121"/>
      <c r="B424" s="107"/>
      <c r="C424" s="108"/>
      <c r="D424" s="42"/>
      <c r="E424" s="42" t="s">
        <v>313</v>
      </c>
      <c r="F424" s="42" t="s">
        <v>163</v>
      </c>
      <c r="G424" s="170">
        <v>1</v>
      </c>
      <c r="H424" s="144">
        <v>30</v>
      </c>
      <c r="I424" s="157">
        <v>30</v>
      </c>
      <c r="J424" s="106">
        <v>10</v>
      </c>
      <c r="K424" s="87">
        <f t="shared" si="25"/>
        <v>1</v>
      </c>
      <c r="L424" s="87">
        <f t="shared" si="26"/>
        <v>1</v>
      </c>
      <c r="M424" s="46">
        <f t="shared" si="27"/>
        <v>52.5</v>
      </c>
      <c r="N424" s="359"/>
      <c r="O424" s="359"/>
      <c r="P424" s="359"/>
      <c r="Q424" s="359"/>
      <c r="R424" s="359"/>
      <c r="S424" s="359"/>
      <c r="T424" s="359"/>
      <c r="U424" s="359"/>
      <c r="V424" s="359"/>
      <c r="W424" s="359"/>
      <c r="X424" s="359"/>
      <c r="Y424" s="359"/>
      <c r="Z424" s="359"/>
      <c r="AA424" s="359"/>
      <c r="AB424" s="359"/>
      <c r="AC424" s="359"/>
      <c r="AD424" s="83"/>
    </row>
    <row r="425" spans="1:30" ht="18" customHeight="1">
      <c r="A425" s="121"/>
      <c r="B425" s="107"/>
      <c r="C425" s="108"/>
      <c r="D425" s="42"/>
      <c r="E425" s="42" t="s">
        <v>307</v>
      </c>
      <c r="F425" s="42" t="s">
        <v>216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5"/>
        <v>1.2</v>
      </c>
      <c r="L425" s="87">
        <f t="shared" si="26"/>
        <v>1.2</v>
      </c>
      <c r="M425" s="46">
        <f t="shared" si="27"/>
        <v>45</v>
      </c>
      <c r="N425" s="359"/>
      <c r="O425" s="359"/>
      <c r="P425" s="359"/>
      <c r="Q425" s="359"/>
      <c r="R425" s="359"/>
      <c r="S425" s="359"/>
      <c r="T425" s="359"/>
      <c r="U425" s="359"/>
      <c r="V425" s="359"/>
      <c r="W425" s="359"/>
      <c r="X425" s="359"/>
      <c r="Y425" s="359"/>
      <c r="Z425" s="359"/>
      <c r="AA425" s="359"/>
      <c r="AB425" s="359"/>
      <c r="AC425" s="359"/>
      <c r="AD425" s="83"/>
    </row>
    <row r="426" spans="1:30" s="206" customFormat="1" ht="18" customHeight="1">
      <c r="A426" s="121"/>
      <c r="B426" s="107"/>
      <c r="C426" s="108"/>
      <c r="D426" s="42"/>
      <c r="E426" s="42" t="s">
        <v>423</v>
      </c>
      <c r="F426" s="42" t="s">
        <v>216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5"/>
        <v>1.2</v>
      </c>
      <c r="L426" s="87">
        <f t="shared" si="26"/>
        <v>1.2</v>
      </c>
      <c r="M426" s="46">
        <f t="shared" si="27"/>
        <v>45</v>
      </c>
      <c r="N426" s="359"/>
      <c r="O426" s="359"/>
      <c r="P426" s="359"/>
      <c r="Q426" s="359"/>
      <c r="R426" s="359"/>
      <c r="S426" s="359"/>
      <c r="T426" s="359"/>
      <c r="U426" s="359"/>
      <c r="V426" s="359"/>
      <c r="W426" s="359"/>
      <c r="X426" s="359"/>
      <c r="Y426" s="359"/>
      <c r="Z426" s="359"/>
      <c r="AA426" s="359"/>
      <c r="AB426" s="359"/>
      <c r="AC426" s="359"/>
      <c r="AD426" s="83"/>
    </row>
    <row r="427" spans="1:30" s="206" customFormat="1" ht="18" customHeight="1">
      <c r="A427" s="121"/>
      <c r="B427" s="107"/>
      <c r="C427" s="108"/>
      <c r="D427" s="42"/>
      <c r="E427" s="42" t="s">
        <v>309</v>
      </c>
      <c r="F427" s="42" t="s">
        <v>169</v>
      </c>
      <c r="G427" s="170">
        <v>2</v>
      </c>
      <c r="H427" s="144">
        <v>15</v>
      </c>
      <c r="I427" s="157">
        <v>30</v>
      </c>
      <c r="J427" s="106">
        <v>40</v>
      </c>
      <c r="K427" s="87">
        <f t="shared" si="25"/>
        <v>1.2</v>
      </c>
      <c r="L427" s="87">
        <f t="shared" si="26"/>
        <v>1.2</v>
      </c>
      <c r="M427" s="46">
        <f t="shared" si="27"/>
        <v>45</v>
      </c>
      <c r="N427" s="359"/>
      <c r="O427" s="359"/>
      <c r="P427" s="359"/>
      <c r="Q427" s="359"/>
      <c r="R427" s="359"/>
      <c r="S427" s="359"/>
      <c r="T427" s="359"/>
      <c r="U427" s="359"/>
      <c r="V427" s="359"/>
      <c r="W427" s="359"/>
      <c r="X427" s="359"/>
      <c r="Y427" s="359"/>
      <c r="Z427" s="359"/>
      <c r="AA427" s="359"/>
      <c r="AB427" s="359"/>
      <c r="AC427" s="359"/>
      <c r="AD427" s="83"/>
    </row>
    <row r="428" spans="1:30" s="206" customFormat="1" ht="18" customHeight="1">
      <c r="A428" s="121"/>
      <c r="B428" s="107"/>
      <c r="C428" s="108"/>
      <c r="D428" s="42"/>
      <c r="E428" s="42" t="s">
        <v>309</v>
      </c>
      <c r="F428" s="42" t="s">
        <v>170</v>
      </c>
      <c r="G428" s="170">
        <v>2</v>
      </c>
      <c r="H428" s="144">
        <v>15</v>
      </c>
      <c r="I428" s="157">
        <v>30</v>
      </c>
      <c r="J428" s="106">
        <v>40</v>
      </c>
      <c r="K428" s="87">
        <f t="shared" si="25"/>
        <v>1.2</v>
      </c>
      <c r="L428" s="87">
        <f t="shared" si="26"/>
        <v>1.2</v>
      </c>
      <c r="M428" s="46">
        <f t="shared" si="27"/>
        <v>45</v>
      </c>
      <c r="N428" s="359"/>
      <c r="O428" s="359"/>
      <c r="P428" s="359"/>
      <c r="Q428" s="359"/>
      <c r="R428" s="359"/>
      <c r="S428" s="359"/>
      <c r="T428" s="359"/>
      <c r="U428" s="359"/>
      <c r="V428" s="359"/>
      <c r="W428" s="359"/>
      <c r="X428" s="359"/>
      <c r="Y428" s="359"/>
      <c r="Z428" s="359"/>
      <c r="AA428" s="359"/>
      <c r="AB428" s="359"/>
      <c r="AC428" s="359"/>
      <c r="AD428" s="83"/>
    </row>
    <row r="429" spans="1:30" s="206" customFormat="1" ht="18" customHeight="1">
      <c r="A429" s="121"/>
      <c r="B429" s="107"/>
      <c r="C429" s="108"/>
      <c r="D429" s="42"/>
      <c r="E429" s="247" t="s">
        <v>394</v>
      </c>
      <c r="F429" s="314" t="s">
        <v>169</v>
      </c>
      <c r="G429" s="239">
        <v>2</v>
      </c>
      <c r="H429" s="240"/>
      <c r="I429" s="241"/>
      <c r="J429" s="242">
        <v>40</v>
      </c>
      <c r="K429" s="87">
        <f t="shared" si="25"/>
        <v>0</v>
      </c>
      <c r="L429" s="87">
        <f t="shared" si="26"/>
        <v>0</v>
      </c>
      <c r="M429" s="46">
        <f t="shared" si="27"/>
        <v>20</v>
      </c>
      <c r="N429" s="359"/>
      <c r="O429" s="359"/>
      <c r="P429" s="359"/>
      <c r="Q429" s="359"/>
      <c r="R429" s="359"/>
      <c r="S429" s="359"/>
      <c r="T429" s="359"/>
      <c r="U429" s="359"/>
      <c r="V429" s="359"/>
      <c r="W429" s="359"/>
      <c r="X429" s="359"/>
      <c r="Y429" s="359"/>
      <c r="Z429" s="359"/>
      <c r="AA429" s="359"/>
      <c r="AB429" s="359"/>
      <c r="AC429" s="359"/>
      <c r="AD429" s="83"/>
    </row>
    <row r="430" spans="1:30" ht="18" customHeight="1">
      <c r="A430" s="121"/>
      <c r="B430" s="107"/>
      <c r="C430" s="108"/>
      <c r="D430" s="42"/>
      <c r="E430" s="42" t="s">
        <v>309</v>
      </c>
      <c r="F430" s="42" t="s">
        <v>242</v>
      </c>
      <c r="G430" s="170">
        <v>2</v>
      </c>
      <c r="H430" s="144">
        <v>15</v>
      </c>
      <c r="I430" s="157">
        <v>30</v>
      </c>
      <c r="J430" s="106">
        <v>40</v>
      </c>
      <c r="K430" s="87">
        <f t="shared" si="25"/>
        <v>1.2</v>
      </c>
      <c r="L430" s="87">
        <f t="shared" si="26"/>
        <v>1.2</v>
      </c>
      <c r="M430" s="46">
        <f t="shared" si="27"/>
        <v>45</v>
      </c>
      <c r="N430" s="359"/>
      <c r="O430" s="359"/>
      <c r="P430" s="359"/>
      <c r="Q430" s="359"/>
      <c r="R430" s="359"/>
      <c r="S430" s="359"/>
      <c r="T430" s="359"/>
      <c r="U430" s="359"/>
      <c r="V430" s="359"/>
      <c r="W430" s="359"/>
      <c r="X430" s="359"/>
      <c r="Y430" s="359"/>
      <c r="Z430" s="359"/>
      <c r="AA430" s="359"/>
      <c r="AB430" s="359"/>
      <c r="AC430" s="359"/>
      <c r="AD430" s="83"/>
    </row>
    <row r="431" spans="1:30" ht="18" customHeight="1">
      <c r="A431" s="121"/>
      <c r="B431" s="107"/>
      <c r="C431" s="108"/>
      <c r="D431" s="42"/>
      <c r="E431" s="42" t="s">
        <v>309</v>
      </c>
      <c r="F431" s="42" t="s">
        <v>424</v>
      </c>
      <c r="G431" s="170">
        <v>2</v>
      </c>
      <c r="H431" s="144">
        <v>15</v>
      </c>
      <c r="I431" s="157">
        <v>30</v>
      </c>
      <c r="J431" s="106">
        <v>40</v>
      </c>
      <c r="K431" s="87">
        <f t="shared" si="25"/>
        <v>1.2</v>
      </c>
      <c r="L431" s="87">
        <f t="shared" si="26"/>
        <v>1.2</v>
      </c>
      <c r="M431" s="46">
        <f t="shared" si="27"/>
        <v>45</v>
      </c>
      <c r="N431" s="359"/>
      <c r="O431" s="359"/>
      <c r="P431" s="359"/>
      <c r="Q431" s="359"/>
      <c r="R431" s="359"/>
      <c r="S431" s="359"/>
      <c r="T431" s="359"/>
      <c r="U431" s="359"/>
      <c r="V431" s="359"/>
      <c r="W431" s="359"/>
      <c r="X431" s="359"/>
      <c r="Y431" s="359"/>
      <c r="Z431" s="359"/>
      <c r="AA431" s="359"/>
      <c r="AB431" s="359"/>
      <c r="AC431" s="359"/>
      <c r="AD431" s="83"/>
    </row>
    <row r="432" spans="1:30" s="260" customFormat="1" ht="18" customHeight="1">
      <c r="A432" s="121"/>
      <c r="B432" s="107"/>
      <c r="C432" s="108"/>
      <c r="D432" s="42"/>
      <c r="E432" s="42" t="s">
        <v>414</v>
      </c>
      <c r="F432" s="42" t="s">
        <v>159</v>
      </c>
      <c r="G432" s="170">
        <v>2</v>
      </c>
      <c r="H432" s="144">
        <v>10</v>
      </c>
      <c r="I432" s="157"/>
      <c r="J432" s="106">
        <v>40</v>
      </c>
      <c r="K432" s="87">
        <f t="shared" si="25"/>
        <v>1.2</v>
      </c>
      <c r="L432" s="87">
        <f t="shared" si="26"/>
        <v>0</v>
      </c>
      <c r="M432" s="46">
        <f t="shared" si="27"/>
        <v>12</v>
      </c>
      <c r="N432" s="359"/>
      <c r="O432" s="359"/>
      <c r="P432" s="359"/>
      <c r="Q432" s="359"/>
      <c r="R432" s="359"/>
      <c r="S432" s="359"/>
      <c r="T432" s="359"/>
      <c r="U432" s="359"/>
      <c r="V432" s="359"/>
      <c r="W432" s="359"/>
      <c r="X432" s="359"/>
      <c r="Y432" s="359"/>
      <c r="Z432" s="359"/>
      <c r="AA432" s="359"/>
      <c r="AB432" s="359"/>
      <c r="AC432" s="359"/>
      <c r="AD432" s="83"/>
    </row>
    <row r="433" spans="1:30" ht="18" customHeight="1">
      <c r="A433" s="90"/>
      <c r="B433" s="107"/>
      <c r="C433" s="108"/>
      <c r="D433" s="42"/>
      <c r="E433" s="42" t="s">
        <v>419</v>
      </c>
      <c r="F433" s="42" t="s">
        <v>156</v>
      </c>
      <c r="G433" s="170">
        <v>2</v>
      </c>
      <c r="H433" s="144">
        <v>10</v>
      </c>
      <c r="I433" s="157"/>
      <c r="J433" s="106">
        <v>40</v>
      </c>
      <c r="K433" s="87">
        <f t="shared" si="25"/>
        <v>1.2</v>
      </c>
      <c r="L433" s="87">
        <f t="shared" si="26"/>
        <v>0</v>
      </c>
      <c r="M433" s="46">
        <f t="shared" si="27"/>
        <v>12</v>
      </c>
      <c r="N433" s="337"/>
      <c r="O433" s="337"/>
      <c r="P433" s="337"/>
      <c r="Q433" s="337"/>
      <c r="R433" s="337"/>
      <c r="S433" s="337"/>
      <c r="T433" s="337"/>
      <c r="U433" s="337"/>
      <c r="V433" s="337"/>
      <c r="W433" s="337"/>
      <c r="X433" s="337"/>
      <c r="Y433" s="337"/>
      <c r="Z433" s="337"/>
      <c r="AA433" s="337"/>
      <c r="AB433" s="337"/>
      <c r="AC433" s="337"/>
      <c r="AD433" s="83"/>
    </row>
    <row r="434" spans="1:30" ht="18" customHeight="1">
      <c r="A434" s="90"/>
      <c r="B434" s="107"/>
      <c r="C434" s="108"/>
      <c r="D434" s="42"/>
      <c r="E434" s="42" t="s">
        <v>504</v>
      </c>
      <c r="F434" s="42" t="s">
        <v>156</v>
      </c>
      <c r="G434" s="170">
        <v>2</v>
      </c>
      <c r="H434" s="144"/>
      <c r="I434" s="157">
        <v>15</v>
      </c>
      <c r="J434" s="106">
        <v>40</v>
      </c>
      <c r="K434" s="87">
        <f t="shared" si="25"/>
        <v>0</v>
      </c>
      <c r="L434" s="87">
        <f t="shared" si="26"/>
        <v>1.2</v>
      </c>
      <c r="M434" s="46">
        <f t="shared" si="27"/>
        <v>13.5</v>
      </c>
      <c r="N434" s="337"/>
      <c r="O434" s="337"/>
      <c r="P434" s="337"/>
      <c r="Q434" s="337"/>
      <c r="R434" s="337"/>
      <c r="S434" s="337"/>
      <c r="T434" s="337"/>
      <c r="U434" s="337"/>
      <c r="V434" s="337"/>
      <c r="W434" s="337"/>
      <c r="X434" s="337"/>
      <c r="Y434" s="337"/>
      <c r="Z434" s="337"/>
      <c r="AA434" s="337"/>
      <c r="AB434" s="337"/>
      <c r="AC434" s="337"/>
      <c r="AD434" s="83"/>
    </row>
    <row r="435" spans="1:30" ht="18" customHeight="1">
      <c r="A435" s="90"/>
      <c r="B435" s="63"/>
      <c r="C435" s="108"/>
      <c r="D435" s="42"/>
      <c r="E435" s="43" t="s">
        <v>505</v>
      </c>
      <c r="F435" s="42" t="s">
        <v>156</v>
      </c>
      <c r="G435" s="170">
        <v>2</v>
      </c>
      <c r="H435" s="144"/>
      <c r="I435" s="157">
        <v>15</v>
      </c>
      <c r="J435" s="106">
        <v>40</v>
      </c>
      <c r="K435" s="87">
        <f t="shared" si="25"/>
        <v>0</v>
      </c>
      <c r="L435" s="87">
        <f t="shared" si="26"/>
        <v>1.2</v>
      </c>
      <c r="M435" s="46">
        <f t="shared" si="27"/>
        <v>13.5</v>
      </c>
      <c r="N435" s="337"/>
      <c r="O435" s="337"/>
      <c r="P435" s="337"/>
      <c r="Q435" s="337"/>
      <c r="R435" s="337"/>
      <c r="S435" s="337"/>
      <c r="T435" s="337"/>
      <c r="U435" s="337"/>
      <c r="V435" s="337"/>
      <c r="W435" s="337"/>
      <c r="X435" s="337"/>
      <c r="Y435" s="337"/>
      <c r="Z435" s="337"/>
      <c r="AA435" s="337"/>
      <c r="AB435" s="337"/>
      <c r="AC435" s="337"/>
      <c r="AD435" s="83"/>
    </row>
    <row r="436" spans="1:30" s="225" customFormat="1" ht="18" customHeight="1">
      <c r="A436" s="121"/>
      <c r="B436" s="63"/>
      <c r="C436" s="108"/>
      <c r="D436" s="42"/>
      <c r="E436" s="43" t="s">
        <v>448</v>
      </c>
      <c r="F436" s="44" t="s">
        <v>447</v>
      </c>
      <c r="G436" s="170">
        <v>2</v>
      </c>
      <c r="H436" s="144">
        <v>15</v>
      </c>
      <c r="I436" s="157">
        <v>60</v>
      </c>
      <c r="J436" s="106"/>
      <c r="K436" s="87">
        <f t="shared" si="25"/>
        <v>0</v>
      </c>
      <c r="L436" s="87">
        <f t="shared" si="26"/>
        <v>0</v>
      </c>
      <c r="M436" s="46">
        <f t="shared" si="27"/>
        <v>0</v>
      </c>
      <c r="N436" s="359"/>
      <c r="O436" s="359"/>
      <c r="P436" s="359"/>
      <c r="Q436" s="359"/>
      <c r="R436" s="359"/>
      <c r="S436" s="359"/>
      <c r="T436" s="359"/>
      <c r="U436" s="359"/>
      <c r="V436" s="359"/>
      <c r="W436" s="359"/>
      <c r="X436" s="359"/>
      <c r="Y436" s="359"/>
      <c r="Z436" s="359"/>
      <c r="AA436" s="359"/>
      <c r="AB436" s="359"/>
      <c r="AC436" s="359"/>
      <c r="AD436" s="83"/>
    </row>
    <row r="437" spans="1:30" s="225" customFormat="1" ht="18" customHeight="1">
      <c r="A437" s="121"/>
      <c r="B437" s="63"/>
      <c r="C437" s="108"/>
      <c r="D437" s="42"/>
      <c r="E437" s="43" t="s">
        <v>161</v>
      </c>
      <c r="F437" s="44" t="s">
        <v>457</v>
      </c>
      <c r="G437" s="170">
        <v>2</v>
      </c>
      <c r="H437" s="144">
        <v>30</v>
      </c>
      <c r="I437" s="157">
        <v>60</v>
      </c>
      <c r="J437" s="106">
        <v>40</v>
      </c>
      <c r="K437" s="87">
        <f t="shared" si="25"/>
        <v>1.2</v>
      </c>
      <c r="L437" s="87">
        <f t="shared" si="26"/>
        <v>1.2</v>
      </c>
      <c r="M437" s="46">
        <f t="shared" si="27"/>
        <v>90</v>
      </c>
      <c r="N437" s="359"/>
      <c r="O437" s="359"/>
      <c r="P437" s="359"/>
      <c r="Q437" s="359"/>
      <c r="R437" s="359"/>
      <c r="S437" s="359"/>
      <c r="T437" s="359"/>
      <c r="U437" s="359"/>
      <c r="V437" s="359"/>
      <c r="W437" s="359"/>
      <c r="X437" s="359"/>
      <c r="Y437" s="359"/>
      <c r="Z437" s="359"/>
      <c r="AA437" s="359"/>
      <c r="AB437" s="359"/>
      <c r="AC437" s="359"/>
      <c r="AD437" s="83"/>
    </row>
    <row r="438" spans="1:30" ht="18" customHeight="1">
      <c r="A438" s="104">
        <v>22</v>
      </c>
      <c r="B438" s="60" t="s">
        <v>117</v>
      </c>
      <c r="C438" s="61" t="s">
        <v>118</v>
      </c>
      <c r="D438" s="42">
        <v>21100012203</v>
      </c>
      <c r="E438" s="43" t="s">
        <v>176</v>
      </c>
      <c r="F438" s="44" t="s">
        <v>319</v>
      </c>
      <c r="G438" s="111">
        <v>1</v>
      </c>
      <c r="H438" s="140">
        <v>30</v>
      </c>
      <c r="I438" s="140"/>
      <c r="J438" s="106">
        <v>63</v>
      </c>
      <c r="K438" s="87">
        <f t="shared" si="25"/>
        <v>1.3</v>
      </c>
      <c r="L438" s="87">
        <f t="shared" si="26"/>
        <v>0</v>
      </c>
      <c r="M438" s="46">
        <f t="shared" si="27"/>
        <v>39</v>
      </c>
      <c r="N438" s="365">
        <v>67.5</v>
      </c>
      <c r="O438" s="351"/>
      <c r="P438" s="349">
        <f>SUM(M438:M459)+N438+O438</f>
        <v>821.8</v>
      </c>
      <c r="Q438" s="351">
        <v>0</v>
      </c>
      <c r="R438" s="349">
        <v>56</v>
      </c>
      <c r="S438" s="355">
        <v>450</v>
      </c>
      <c r="T438" s="351">
        <v>450</v>
      </c>
      <c r="U438" s="355">
        <v>112</v>
      </c>
      <c r="V438" s="353">
        <v>112</v>
      </c>
      <c r="W438" s="355">
        <v>56</v>
      </c>
      <c r="X438" s="351">
        <v>56</v>
      </c>
      <c r="Y438" s="349">
        <f>ROUND((P438-T438),1)</f>
        <v>371.8</v>
      </c>
      <c r="Z438" s="357">
        <f>IF(OR(SUM(V438:V459)="",SUM(Q438:Q459)=""),0,IF(OR(SUM(U438:U459)=320,SUM(V438:V459)&gt;0),ROUND((SUM(Q438:Q459)-SUM(V438:V459)),1),0))</f>
        <v>-112</v>
      </c>
      <c r="AA438" s="357">
        <f>IF(OR(SUM(X438:X459)="",SUM(R438:R459)=""),0,IF(OR(SUM(W438:W459)=160,SUM(X438:X459)&gt;0),ROUND((SUM(R438:R459)-SUM(X438:X459)),1),0))</f>
        <v>0</v>
      </c>
      <c r="AB438" s="371"/>
      <c r="AC438" s="360">
        <f>SUM(Y438:AA459)</f>
        <v>259.8</v>
      </c>
      <c r="AD438" s="83"/>
    </row>
    <row r="439" spans="1:30" ht="18" customHeight="1">
      <c r="A439" s="90"/>
      <c r="B439" s="107"/>
      <c r="C439" s="108"/>
      <c r="D439" s="42">
        <v>21100012203</v>
      </c>
      <c r="E439" s="43" t="s">
        <v>176</v>
      </c>
      <c r="F439" s="44" t="s">
        <v>319</v>
      </c>
      <c r="G439" s="111">
        <v>1</v>
      </c>
      <c r="H439" s="144"/>
      <c r="I439" s="144">
        <v>30</v>
      </c>
      <c r="J439" s="106">
        <v>31</v>
      </c>
      <c r="K439" s="87">
        <f t="shared" si="25"/>
        <v>0</v>
      </c>
      <c r="L439" s="87">
        <f t="shared" si="26"/>
        <v>1.1000000000000001</v>
      </c>
      <c r="M439" s="46">
        <f t="shared" si="27"/>
        <v>24.8</v>
      </c>
      <c r="N439" s="337"/>
      <c r="O439" s="337"/>
      <c r="P439" s="337"/>
      <c r="Q439" s="337"/>
      <c r="R439" s="337"/>
      <c r="S439" s="337"/>
      <c r="T439" s="337"/>
      <c r="U439" s="337"/>
      <c r="V439" s="337"/>
      <c r="W439" s="337"/>
      <c r="X439" s="337"/>
      <c r="Y439" s="337"/>
      <c r="Z439" s="337"/>
      <c r="AA439" s="337"/>
      <c r="AB439" s="337"/>
      <c r="AC439" s="337"/>
      <c r="AD439" s="83"/>
    </row>
    <row r="440" spans="1:30" ht="18" customHeight="1">
      <c r="A440" s="90"/>
      <c r="B440" s="107"/>
      <c r="C440" s="108"/>
      <c r="D440" s="42">
        <v>21100012203</v>
      </c>
      <c r="E440" s="43" t="s">
        <v>176</v>
      </c>
      <c r="F440" s="44" t="s">
        <v>319</v>
      </c>
      <c r="G440" s="111">
        <v>1</v>
      </c>
      <c r="H440" s="144"/>
      <c r="I440" s="144">
        <v>30</v>
      </c>
      <c r="J440" s="106">
        <v>32</v>
      </c>
      <c r="K440" s="87">
        <f t="shared" si="25"/>
        <v>0</v>
      </c>
      <c r="L440" s="87">
        <f t="shared" si="26"/>
        <v>1.1000000000000001</v>
      </c>
      <c r="M440" s="46">
        <f t="shared" si="27"/>
        <v>24.8</v>
      </c>
      <c r="N440" s="337"/>
      <c r="O440" s="337"/>
      <c r="P440" s="337"/>
      <c r="Q440" s="337"/>
      <c r="R440" s="337"/>
      <c r="S440" s="337"/>
      <c r="T440" s="337"/>
      <c r="U440" s="337"/>
      <c r="V440" s="337"/>
      <c r="W440" s="337"/>
      <c r="X440" s="337"/>
      <c r="Y440" s="337"/>
      <c r="Z440" s="337"/>
      <c r="AA440" s="337"/>
      <c r="AB440" s="337"/>
      <c r="AC440" s="337"/>
      <c r="AD440" s="83"/>
    </row>
    <row r="441" spans="1:30" ht="18" customHeight="1">
      <c r="A441" s="90"/>
      <c r="B441" s="107"/>
      <c r="C441" s="108"/>
      <c r="D441" s="42">
        <v>71400135503</v>
      </c>
      <c r="E441" s="43" t="s">
        <v>176</v>
      </c>
      <c r="F441" s="44" t="s">
        <v>320</v>
      </c>
      <c r="G441" s="111">
        <v>1</v>
      </c>
      <c r="H441" s="144">
        <v>30</v>
      </c>
      <c r="I441" s="144"/>
      <c r="J441" s="106">
        <v>63</v>
      </c>
      <c r="K441" s="87">
        <f t="shared" si="25"/>
        <v>1.3</v>
      </c>
      <c r="L441" s="87">
        <f t="shared" si="26"/>
        <v>0</v>
      </c>
      <c r="M441" s="46">
        <f t="shared" si="27"/>
        <v>39</v>
      </c>
      <c r="N441" s="337"/>
      <c r="O441" s="337"/>
      <c r="P441" s="337"/>
      <c r="Q441" s="337"/>
      <c r="R441" s="337"/>
      <c r="S441" s="337"/>
      <c r="T441" s="337"/>
      <c r="U441" s="337"/>
      <c r="V441" s="337"/>
      <c r="W441" s="337"/>
      <c r="X441" s="337"/>
      <c r="Y441" s="337"/>
      <c r="Z441" s="337"/>
      <c r="AA441" s="337"/>
      <c r="AB441" s="337"/>
      <c r="AC441" s="337"/>
      <c r="AD441" s="83"/>
    </row>
    <row r="442" spans="1:30" ht="18" customHeight="1">
      <c r="A442" s="90"/>
      <c r="B442" s="107"/>
      <c r="C442" s="108"/>
      <c r="D442" s="42">
        <v>71400135503</v>
      </c>
      <c r="E442" s="43" t="s">
        <v>176</v>
      </c>
      <c r="F442" s="44" t="s">
        <v>320</v>
      </c>
      <c r="G442" s="111">
        <v>1</v>
      </c>
      <c r="H442" s="144"/>
      <c r="I442" s="144">
        <v>30</v>
      </c>
      <c r="J442" s="106">
        <v>31</v>
      </c>
      <c r="K442" s="87">
        <f t="shared" si="25"/>
        <v>0</v>
      </c>
      <c r="L442" s="87">
        <f t="shared" si="26"/>
        <v>1.1000000000000001</v>
      </c>
      <c r="M442" s="46">
        <f t="shared" si="27"/>
        <v>24.8</v>
      </c>
      <c r="N442" s="337"/>
      <c r="O442" s="337"/>
      <c r="P442" s="337"/>
      <c r="Q442" s="337"/>
      <c r="R442" s="337"/>
      <c r="S442" s="337"/>
      <c r="T442" s="337"/>
      <c r="U442" s="337"/>
      <c r="V442" s="337"/>
      <c r="W442" s="337"/>
      <c r="X442" s="337"/>
      <c r="Y442" s="337"/>
      <c r="Z442" s="337"/>
      <c r="AA442" s="337"/>
      <c r="AB442" s="337"/>
      <c r="AC442" s="337"/>
      <c r="AD442" s="83"/>
    </row>
    <row r="443" spans="1:30" ht="18" customHeight="1">
      <c r="A443" s="90"/>
      <c r="B443" s="63"/>
      <c r="C443" s="108"/>
      <c r="D443" s="42">
        <v>71400135503</v>
      </c>
      <c r="E443" s="43" t="s">
        <v>176</v>
      </c>
      <c r="F443" s="44" t="s">
        <v>320</v>
      </c>
      <c r="G443" s="111">
        <v>1</v>
      </c>
      <c r="H443" s="144"/>
      <c r="I443" s="144">
        <v>30</v>
      </c>
      <c r="J443" s="106">
        <v>32</v>
      </c>
      <c r="K443" s="87">
        <f t="shared" si="25"/>
        <v>0</v>
      </c>
      <c r="L443" s="87">
        <f t="shared" si="26"/>
        <v>1.1000000000000001</v>
      </c>
      <c r="M443" s="46">
        <f t="shared" si="27"/>
        <v>24.8</v>
      </c>
      <c r="N443" s="337"/>
      <c r="O443" s="337"/>
      <c r="P443" s="337"/>
      <c r="Q443" s="337"/>
      <c r="R443" s="337"/>
      <c r="S443" s="337"/>
      <c r="T443" s="337"/>
      <c r="U443" s="337"/>
      <c r="V443" s="337"/>
      <c r="W443" s="337"/>
      <c r="X443" s="337"/>
      <c r="Y443" s="337"/>
      <c r="Z443" s="337"/>
      <c r="AA443" s="337"/>
      <c r="AB443" s="337"/>
      <c r="AC443" s="337"/>
      <c r="AD443" s="83"/>
    </row>
    <row r="444" spans="1:30" ht="16.5" customHeight="1">
      <c r="A444" s="90"/>
      <c r="B444" s="107"/>
      <c r="C444" s="108"/>
      <c r="D444" s="42">
        <v>71400135501</v>
      </c>
      <c r="E444" s="43" t="s">
        <v>176</v>
      </c>
      <c r="F444" s="44" t="s">
        <v>321</v>
      </c>
      <c r="G444" s="111">
        <v>1</v>
      </c>
      <c r="H444" s="144">
        <v>28</v>
      </c>
      <c r="I444" s="144"/>
      <c r="J444" s="106">
        <v>72</v>
      </c>
      <c r="K444" s="87">
        <f t="shared" si="25"/>
        <v>1.3</v>
      </c>
      <c r="L444" s="87">
        <f t="shared" si="26"/>
        <v>0</v>
      </c>
      <c r="M444" s="46">
        <f t="shared" si="27"/>
        <v>36.4</v>
      </c>
      <c r="N444" s="337"/>
      <c r="O444" s="337"/>
      <c r="P444" s="337"/>
      <c r="Q444" s="337"/>
      <c r="R444" s="337"/>
      <c r="S444" s="337"/>
      <c r="T444" s="337"/>
      <c r="U444" s="337"/>
      <c r="V444" s="337"/>
      <c r="W444" s="337"/>
      <c r="X444" s="337"/>
      <c r="Y444" s="337"/>
      <c r="Z444" s="337"/>
      <c r="AA444" s="337"/>
      <c r="AB444" s="337"/>
      <c r="AC444" s="337"/>
      <c r="AD444" s="83"/>
    </row>
    <row r="445" spans="1:30" ht="16.5" customHeight="1">
      <c r="A445" s="90"/>
      <c r="B445" s="107"/>
      <c r="C445" s="108"/>
      <c r="D445" s="42">
        <v>71400135501</v>
      </c>
      <c r="E445" s="43" t="s">
        <v>176</v>
      </c>
      <c r="F445" s="44" t="s">
        <v>321</v>
      </c>
      <c r="G445" s="111">
        <v>1</v>
      </c>
      <c r="H445" s="144">
        <v>2</v>
      </c>
      <c r="I445" s="144"/>
      <c r="J445" s="106">
        <v>36</v>
      </c>
      <c r="K445" s="87">
        <f t="shared" si="25"/>
        <v>1.2</v>
      </c>
      <c r="L445" s="87">
        <f t="shared" si="26"/>
        <v>0</v>
      </c>
      <c r="M445" s="46">
        <f t="shared" si="27"/>
        <v>2.4</v>
      </c>
      <c r="N445" s="337"/>
      <c r="O445" s="337"/>
      <c r="P445" s="337"/>
      <c r="Q445" s="337"/>
      <c r="R445" s="337"/>
      <c r="S445" s="337"/>
      <c r="T445" s="337"/>
      <c r="U445" s="337"/>
      <c r="V445" s="337"/>
      <c r="W445" s="337"/>
      <c r="X445" s="337"/>
      <c r="Y445" s="337"/>
      <c r="Z445" s="337"/>
      <c r="AA445" s="337"/>
      <c r="AB445" s="337"/>
      <c r="AC445" s="337"/>
      <c r="AD445" s="83"/>
    </row>
    <row r="446" spans="1:30" ht="16.5" customHeight="1">
      <c r="A446" s="90"/>
      <c r="B446" s="107"/>
      <c r="C446" s="108"/>
      <c r="D446" s="42">
        <v>71400135501</v>
      </c>
      <c r="E446" s="43" t="s">
        <v>176</v>
      </c>
      <c r="F446" s="44" t="s">
        <v>321</v>
      </c>
      <c r="G446" s="111">
        <v>1</v>
      </c>
      <c r="H446" s="144"/>
      <c r="I446" s="144">
        <v>30</v>
      </c>
      <c r="J446" s="106">
        <v>36</v>
      </c>
      <c r="K446" s="87">
        <f t="shared" si="25"/>
        <v>0</v>
      </c>
      <c r="L446" s="87">
        <f t="shared" si="26"/>
        <v>1.2</v>
      </c>
      <c r="M446" s="46">
        <f t="shared" si="27"/>
        <v>27</v>
      </c>
      <c r="N446" s="337"/>
      <c r="O446" s="337"/>
      <c r="P446" s="337"/>
      <c r="Q446" s="337"/>
      <c r="R446" s="337"/>
      <c r="S446" s="337"/>
      <c r="T446" s="337"/>
      <c r="U446" s="337"/>
      <c r="V446" s="337"/>
      <c r="W446" s="337"/>
      <c r="X446" s="337"/>
      <c r="Y446" s="337"/>
      <c r="Z446" s="337"/>
      <c r="AA446" s="337"/>
      <c r="AB446" s="337"/>
      <c r="AC446" s="337"/>
      <c r="AD446" s="83"/>
    </row>
    <row r="447" spans="1:30" ht="16.5" customHeight="1">
      <c r="A447" s="121"/>
      <c r="B447" s="107"/>
      <c r="C447" s="108"/>
      <c r="D447" s="42">
        <v>21100138701</v>
      </c>
      <c r="E447" s="43" t="s">
        <v>322</v>
      </c>
      <c r="F447" s="44" t="s">
        <v>323</v>
      </c>
      <c r="G447" s="111">
        <v>1</v>
      </c>
      <c r="H447" s="144">
        <v>30</v>
      </c>
      <c r="I447" s="144">
        <v>30</v>
      </c>
      <c r="J447" s="106">
        <v>53</v>
      </c>
      <c r="K447" s="87">
        <f t="shared" si="25"/>
        <v>1.2</v>
      </c>
      <c r="L447" s="87">
        <f t="shared" si="26"/>
        <v>1.2</v>
      </c>
      <c r="M447" s="46">
        <f t="shared" si="27"/>
        <v>63</v>
      </c>
      <c r="N447" s="359"/>
      <c r="O447" s="359"/>
      <c r="P447" s="359"/>
      <c r="Q447" s="359"/>
      <c r="R447" s="359"/>
      <c r="S447" s="359"/>
      <c r="T447" s="359"/>
      <c r="U447" s="359"/>
      <c r="V447" s="359"/>
      <c r="W447" s="359"/>
      <c r="X447" s="359"/>
      <c r="Y447" s="359"/>
      <c r="Z447" s="359"/>
      <c r="AA447" s="359"/>
      <c r="AB447" s="359"/>
      <c r="AC447" s="359"/>
      <c r="AD447" s="83"/>
    </row>
    <row r="448" spans="1:30" ht="16.5" customHeight="1">
      <c r="A448" s="121"/>
      <c r="B448" s="107"/>
      <c r="C448" s="108"/>
      <c r="D448" s="42">
        <v>21100150001</v>
      </c>
      <c r="E448" s="43" t="s">
        <v>340</v>
      </c>
      <c r="F448" s="44" t="s">
        <v>324</v>
      </c>
      <c r="G448" s="111">
        <v>1</v>
      </c>
      <c r="H448" s="144">
        <v>26</v>
      </c>
      <c r="I448" s="144">
        <v>26</v>
      </c>
      <c r="J448" s="106">
        <v>32</v>
      </c>
      <c r="K448" s="87">
        <f t="shared" si="25"/>
        <v>1</v>
      </c>
      <c r="L448" s="87">
        <f t="shared" si="26"/>
        <v>1.1000000000000001</v>
      </c>
      <c r="M448" s="46">
        <f t="shared" si="27"/>
        <v>47.5</v>
      </c>
      <c r="N448" s="359"/>
      <c r="O448" s="359"/>
      <c r="P448" s="359"/>
      <c r="Q448" s="359"/>
      <c r="R448" s="359"/>
      <c r="S448" s="359"/>
      <c r="T448" s="359"/>
      <c r="U448" s="359"/>
      <c r="V448" s="359"/>
      <c r="W448" s="359"/>
      <c r="X448" s="359"/>
      <c r="Y448" s="359"/>
      <c r="Z448" s="359"/>
      <c r="AA448" s="359"/>
      <c r="AB448" s="359"/>
      <c r="AC448" s="359"/>
      <c r="AD448" s="83"/>
    </row>
    <row r="449" spans="1:30" ht="16.5" customHeight="1">
      <c r="A449" s="121"/>
      <c r="B449" s="107"/>
      <c r="C449" s="108"/>
      <c r="D449" s="42">
        <v>21100150002</v>
      </c>
      <c r="E449" s="43" t="s">
        <v>340</v>
      </c>
      <c r="F449" s="44" t="s">
        <v>325</v>
      </c>
      <c r="G449" s="111">
        <v>1</v>
      </c>
      <c r="H449" s="144">
        <v>24</v>
      </c>
      <c r="I449" s="144">
        <v>26</v>
      </c>
      <c r="J449" s="106">
        <v>28</v>
      </c>
      <c r="K449" s="87">
        <f t="shared" si="25"/>
        <v>1</v>
      </c>
      <c r="L449" s="87">
        <f t="shared" si="26"/>
        <v>1</v>
      </c>
      <c r="M449" s="46">
        <f t="shared" si="27"/>
        <v>43.5</v>
      </c>
      <c r="N449" s="359"/>
      <c r="O449" s="359"/>
      <c r="P449" s="359"/>
      <c r="Q449" s="359"/>
      <c r="R449" s="359"/>
      <c r="S449" s="359"/>
      <c r="T449" s="359"/>
      <c r="U449" s="359"/>
      <c r="V449" s="359"/>
      <c r="W449" s="359"/>
      <c r="X449" s="359"/>
      <c r="Y449" s="359"/>
      <c r="Z449" s="359"/>
      <c r="AA449" s="359"/>
      <c r="AB449" s="359"/>
      <c r="AC449" s="359"/>
      <c r="AD449" s="83"/>
    </row>
    <row r="450" spans="1:30" ht="16.5" customHeight="1">
      <c r="A450" s="90"/>
      <c r="B450" s="107"/>
      <c r="C450" s="108"/>
      <c r="D450" s="42">
        <v>41000010801</v>
      </c>
      <c r="E450" s="43" t="s">
        <v>340</v>
      </c>
      <c r="F450" s="44" t="s">
        <v>326</v>
      </c>
      <c r="G450" s="111">
        <v>1</v>
      </c>
      <c r="H450" s="144">
        <v>13</v>
      </c>
      <c r="I450" s="144">
        <v>26</v>
      </c>
      <c r="J450" s="106">
        <v>27</v>
      </c>
      <c r="K450" s="87">
        <f t="shared" si="25"/>
        <v>1</v>
      </c>
      <c r="L450" s="87">
        <f t="shared" si="26"/>
        <v>1</v>
      </c>
      <c r="M450" s="46">
        <f t="shared" si="27"/>
        <v>32.5</v>
      </c>
      <c r="N450" s="337"/>
      <c r="O450" s="337"/>
      <c r="P450" s="337"/>
      <c r="Q450" s="337"/>
      <c r="R450" s="337"/>
      <c r="S450" s="337"/>
      <c r="T450" s="337"/>
      <c r="U450" s="337"/>
      <c r="V450" s="337"/>
      <c r="W450" s="337"/>
      <c r="X450" s="337"/>
      <c r="Y450" s="337"/>
      <c r="Z450" s="337"/>
      <c r="AA450" s="337"/>
      <c r="AB450" s="337"/>
      <c r="AC450" s="337"/>
      <c r="AD450" s="83"/>
    </row>
    <row r="451" spans="1:30" ht="18" customHeight="1">
      <c r="A451" s="90"/>
      <c r="B451" s="107"/>
      <c r="C451" s="108"/>
      <c r="D451" s="42">
        <v>21100149901</v>
      </c>
      <c r="E451" s="43" t="s">
        <v>327</v>
      </c>
      <c r="F451" s="44" t="s">
        <v>324</v>
      </c>
      <c r="G451" s="111">
        <v>1</v>
      </c>
      <c r="H451" s="144">
        <v>45</v>
      </c>
      <c r="I451" s="144">
        <v>30</v>
      </c>
      <c r="J451" s="106">
        <v>32</v>
      </c>
      <c r="K451" s="87">
        <f t="shared" si="25"/>
        <v>1</v>
      </c>
      <c r="L451" s="87">
        <f t="shared" si="26"/>
        <v>1.1000000000000001</v>
      </c>
      <c r="M451" s="46">
        <f t="shared" si="27"/>
        <v>69.8</v>
      </c>
      <c r="N451" s="337"/>
      <c r="O451" s="337"/>
      <c r="P451" s="337"/>
      <c r="Q451" s="337"/>
      <c r="R451" s="337"/>
      <c r="S451" s="337"/>
      <c r="T451" s="337"/>
      <c r="U451" s="337"/>
      <c r="V451" s="337"/>
      <c r="W451" s="337"/>
      <c r="X451" s="337"/>
      <c r="Y451" s="337"/>
      <c r="Z451" s="337"/>
      <c r="AA451" s="337"/>
      <c r="AB451" s="337"/>
      <c r="AC451" s="337"/>
      <c r="AD451" s="83"/>
    </row>
    <row r="452" spans="1:30" ht="18" customHeight="1">
      <c r="A452" s="90"/>
      <c r="B452" s="107"/>
      <c r="C452" s="108"/>
      <c r="D452" s="42">
        <v>21100149902</v>
      </c>
      <c r="E452" s="43" t="s">
        <v>327</v>
      </c>
      <c r="F452" s="44" t="s">
        <v>325</v>
      </c>
      <c r="G452" s="170">
        <v>1</v>
      </c>
      <c r="H452" s="144">
        <v>45</v>
      </c>
      <c r="I452" s="157">
        <v>30</v>
      </c>
      <c r="J452" s="106">
        <v>28</v>
      </c>
      <c r="K452" s="87">
        <f t="shared" si="25"/>
        <v>1</v>
      </c>
      <c r="L452" s="87">
        <f t="shared" si="26"/>
        <v>1</v>
      </c>
      <c r="M452" s="46">
        <f t="shared" si="27"/>
        <v>67.5</v>
      </c>
      <c r="N452" s="337"/>
      <c r="O452" s="337"/>
      <c r="P452" s="337"/>
      <c r="Q452" s="337"/>
      <c r="R452" s="337"/>
      <c r="S452" s="337"/>
      <c r="T452" s="337"/>
      <c r="U452" s="337"/>
      <c r="V452" s="337"/>
      <c r="W452" s="337"/>
      <c r="X452" s="337"/>
      <c r="Y452" s="337"/>
      <c r="Z452" s="337"/>
      <c r="AA452" s="337"/>
      <c r="AB452" s="337"/>
      <c r="AC452" s="337"/>
      <c r="AD452" s="83"/>
    </row>
    <row r="453" spans="1:30" ht="18" customHeight="1">
      <c r="A453" s="90"/>
      <c r="B453" s="107"/>
      <c r="C453" s="108"/>
      <c r="D453" s="42"/>
      <c r="E453" s="43" t="s">
        <v>328</v>
      </c>
      <c r="F453" s="184" t="s">
        <v>325</v>
      </c>
      <c r="G453" s="170"/>
      <c r="H453" s="144"/>
      <c r="I453" s="157"/>
      <c r="J453" s="106"/>
      <c r="K453" s="87">
        <f t="shared" si="25"/>
        <v>0</v>
      </c>
      <c r="L453" s="87">
        <f t="shared" si="26"/>
        <v>0</v>
      </c>
      <c r="M453" s="46">
        <f t="shared" si="27"/>
        <v>0</v>
      </c>
      <c r="N453" s="337"/>
      <c r="O453" s="337"/>
      <c r="P453" s="337"/>
      <c r="Q453" s="337"/>
      <c r="R453" s="337"/>
      <c r="S453" s="337"/>
      <c r="T453" s="337"/>
      <c r="U453" s="337"/>
      <c r="V453" s="337"/>
      <c r="W453" s="337"/>
      <c r="X453" s="337"/>
      <c r="Y453" s="337"/>
      <c r="Z453" s="337"/>
      <c r="AA453" s="337"/>
      <c r="AB453" s="337"/>
      <c r="AC453" s="337"/>
      <c r="AD453" s="83"/>
    </row>
    <row r="454" spans="1:30" ht="18" customHeight="1">
      <c r="A454" s="90"/>
      <c r="B454" s="107"/>
      <c r="C454" s="108"/>
      <c r="D454" s="42"/>
      <c r="E454" s="43" t="s">
        <v>322</v>
      </c>
      <c r="F454" s="44" t="s">
        <v>163</v>
      </c>
      <c r="G454" s="170">
        <v>1</v>
      </c>
      <c r="H454" s="144">
        <v>15</v>
      </c>
      <c r="I454" s="157">
        <v>30</v>
      </c>
      <c r="J454" s="106">
        <v>10</v>
      </c>
      <c r="K454" s="87">
        <f t="shared" si="25"/>
        <v>1</v>
      </c>
      <c r="L454" s="87">
        <f t="shared" si="26"/>
        <v>1</v>
      </c>
      <c r="M454" s="46">
        <f t="shared" si="27"/>
        <v>37.5</v>
      </c>
      <c r="N454" s="337"/>
      <c r="O454" s="337"/>
      <c r="P454" s="337"/>
      <c r="Q454" s="337"/>
      <c r="R454" s="337"/>
      <c r="S454" s="337"/>
      <c r="T454" s="337"/>
      <c r="U454" s="337"/>
      <c r="V454" s="337"/>
      <c r="W454" s="337"/>
      <c r="X454" s="337"/>
      <c r="Y454" s="337"/>
      <c r="Z454" s="337"/>
      <c r="AA454" s="337"/>
      <c r="AB454" s="337"/>
      <c r="AC454" s="337"/>
      <c r="AD454" s="83"/>
    </row>
    <row r="455" spans="1:30" s="225" customFormat="1" ht="18" customHeight="1">
      <c r="A455" s="121"/>
      <c r="B455" s="107"/>
      <c r="C455" s="108"/>
      <c r="D455" s="42"/>
      <c r="E455" s="43" t="s">
        <v>322</v>
      </c>
      <c r="F455" s="44" t="s">
        <v>235</v>
      </c>
      <c r="G455" s="170">
        <v>1</v>
      </c>
      <c r="H455" s="144">
        <v>15</v>
      </c>
      <c r="I455" s="157"/>
      <c r="J455" s="106">
        <v>10</v>
      </c>
      <c r="K455" s="87">
        <f t="shared" si="25"/>
        <v>1</v>
      </c>
      <c r="L455" s="87">
        <f t="shared" si="26"/>
        <v>0</v>
      </c>
      <c r="M455" s="46">
        <f t="shared" si="27"/>
        <v>15</v>
      </c>
      <c r="N455" s="359"/>
      <c r="O455" s="359"/>
      <c r="P455" s="359"/>
      <c r="Q455" s="359"/>
      <c r="R455" s="359"/>
      <c r="S455" s="359"/>
      <c r="T455" s="359"/>
      <c r="U455" s="359"/>
      <c r="V455" s="359"/>
      <c r="W455" s="359"/>
      <c r="X455" s="359"/>
      <c r="Y455" s="359"/>
      <c r="Z455" s="359"/>
      <c r="AA455" s="359"/>
      <c r="AB455" s="359"/>
      <c r="AC455" s="359"/>
      <c r="AD455" s="83"/>
    </row>
    <row r="456" spans="1:30" s="225" customFormat="1" ht="18" customHeight="1">
      <c r="A456" s="121"/>
      <c r="B456" s="107"/>
      <c r="C456" s="108"/>
      <c r="D456" s="42"/>
      <c r="E456" s="43" t="s">
        <v>506</v>
      </c>
      <c r="F456" s="44" t="s">
        <v>235</v>
      </c>
      <c r="G456" s="170">
        <v>1</v>
      </c>
      <c r="H456" s="144"/>
      <c r="I456" s="157">
        <v>30</v>
      </c>
      <c r="J456" s="106">
        <v>10</v>
      </c>
      <c r="K456" s="87">
        <f t="shared" si="25"/>
        <v>0</v>
      </c>
      <c r="L456" s="87">
        <f t="shared" si="26"/>
        <v>1</v>
      </c>
      <c r="M456" s="46">
        <f t="shared" si="27"/>
        <v>22.5</v>
      </c>
      <c r="N456" s="359"/>
      <c r="O456" s="359"/>
      <c r="P456" s="359"/>
      <c r="Q456" s="359"/>
      <c r="R456" s="359"/>
      <c r="S456" s="359"/>
      <c r="T456" s="359"/>
      <c r="U456" s="359"/>
      <c r="V456" s="359"/>
      <c r="W456" s="359"/>
      <c r="X456" s="359"/>
      <c r="Y456" s="359"/>
      <c r="Z456" s="359"/>
      <c r="AA456" s="359"/>
      <c r="AB456" s="359"/>
      <c r="AC456" s="359"/>
      <c r="AD456" s="83"/>
    </row>
    <row r="457" spans="1:30" s="225" customFormat="1" ht="18" customHeight="1">
      <c r="A457" s="121"/>
      <c r="B457" s="107"/>
      <c r="C457" s="108"/>
      <c r="D457" s="42"/>
      <c r="E457" s="43" t="s">
        <v>507</v>
      </c>
      <c r="F457" s="44" t="s">
        <v>235</v>
      </c>
      <c r="G457" s="170">
        <v>1</v>
      </c>
      <c r="H457" s="144"/>
      <c r="I457" s="157">
        <v>30</v>
      </c>
      <c r="J457" s="106">
        <v>10</v>
      </c>
      <c r="K457" s="87">
        <f t="shared" si="25"/>
        <v>0</v>
      </c>
      <c r="L457" s="87">
        <f t="shared" si="26"/>
        <v>1</v>
      </c>
      <c r="M457" s="46">
        <f t="shared" si="27"/>
        <v>22.5</v>
      </c>
      <c r="N457" s="359"/>
      <c r="O457" s="359"/>
      <c r="P457" s="359"/>
      <c r="Q457" s="359"/>
      <c r="R457" s="359"/>
      <c r="S457" s="359"/>
      <c r="T457" s="359"/>
      <c r="U457" s="359"/>
      <c r="V457" s="359"/>
      <c r="W457" s="359"/>
      <c r="X457" s="359"/>
      <c r="Y457" s="359"/>
      <c r="Z457" s="359"/>
      <c r="AA457" s="359"/>
      <c r="AB457" s="359"/>
      <c r="AC457" s="359"/>
      <c r="AD457" s="83"/>
    </row>
    <row r="458" spans="1:30" s="225" customFormat="1" ht="18" customHeight="1">
      <c r="A458" s="121"/>
      <c r="B458" s="107"/>
      <c r="C458" s="108"/>
      <c r="D458" s="42"/>
      <c r="E458" s="43" t="s">
        <v>426</v>
      </c>
      <c r="F458" s="44" t="s">
        <v>202</v>
      </c>
      <c r="G458" s="170">
        <v>2</v>
      </c>
      <c r="H458" s="144">
        <v>15</v>
      </c>
      <c r="I458" s="157">
        <v>30</v>
      </c>
      <c r="J458" s="106">
        <v>40</v>
      </c>
      <c r="K458" s="87">
        <f t="shared" si="25"/>
        <v>1.2</v>
      </c>
      <c r="L458" s="87">
        <f t="shared" si="26"/>
        <v>1.2</v>
      </c>
      <c r="M458" s="46">
        <f t="shared" si="27"/>
        <v>45</v>
      </c>
      <c r="N458" s="359"/>
      <c r="O458" s="359"/>
      <c r="P458" s="359"/>
      <c r="Q458" s="359"/>
      <c r="R458" s="359"/>
      <c r="S458" s="359"/>
      <c r="T458" s="359"/>
      <c r="U458" s="359"/>
      <c r="V458" s="359"/>
      <c r="W458" s="359"/>
      <c r="X458" s="359"/>
      <c r="Y458" s="359"/>
      <c r="Z458" s="359"/>
      <c r="AA458" s="359"/>
      <c r="AB458" s="359"/>
      <c r="AC458" s="359"/>
      <c r="AD458" s="83"/>
    </row>
    <row r="459" spans="1:30" s="225" customFormat="1" ht="18" customHeight="1">
      <c r="A459" s="121"/>
      <c r="B459" s="107"/>
      <c r="C459" s="108"/>
      <c r="D459" s="42"/>
      <c r="E459" s="43" t="s">
        <v>426</v>
      </c>
      <c r="F459" s="44" t="s">
        <v>237</v>
      </c>
      <c r="G459" s="170">
        <v>2</v>
      </c>
      <c r="H459" s="144">
        <v>15</v>
      </c>
      <c r="I459" s="157">
        <v>30</v>
      </c>
      <c r="J459" s="106">
        <v>40</v>
      </c>
      <c r="K459" s="87">
        <f t="shared" si="25"/>
        <v>1.2</v>
      </c>
      <c r="L459" s="87">
        <f t="shared" si="26"/>
        <v>1.2</v>
      </c>
      <c r="M459" s="46">
        <f t="shared" si="27"/>
        <v>45</v>
      </c>
      <c r="N459" s="359"/>
      <c r="O459" s="359"/>
      <c r="P459" s="359"/>
      <c r="Q459" s="359"/>
      <c r="R459" s="359"/>
      <c r="S459" s="359"/>
      <c r="T459" s="359"/>
      <c r="U459" s="359"/>
      <c r="V459" s="359"/>
      <c r="W459" s="359"/>
      <c r="X459" s="359"/>
      <c r="Y459" s="359"/>
      <c r="Z459" s="359"/>
      <c r="AA459" s="359"/>
      <c r="AB459" s="359"/>
      <c r="AC459" s="359"/>
      <c r="AD459" s="83"/>
    </row>
    <row r="460" spans="1:30" ht="18" customHeight="1">
      <c r="A460" s="104">
        <v>23</v>
      </c>
      <c r="B460" s="60" t="s">
        <v>119</v>
      </c>
      <c r="C460" s="61" t="s">
        <v>120</v>
      </c>
      <c r="D460" s="42">
        <v>20200010</v>
      </c>
      <c r="E460" s="43" t="s">
        <v>277</v>
      </c>
      <c r="F460" s="44" t="s">
        <v>202</v>
      </c>
      <c r="G460" s="170">
        <v>1</v>
      </c>
      <c r="H460" s="137">
        <v>15</v>
      </c>
      <c r="I460" s="156">
        <v>30</v>
      </c>
      <c r="J460" s="106">
        <v>37</v>
      </c>
      <c r="K460" s="87">
        <f t="shared" si="25"/>
        <v>1.2</v>
      </c>
      <c r="L460" s="87">
        <f t="shared" si="26"/>
        <v>1.2</v>
      </c>
      <c r="M460" s="46">
        <f t="shared" si="27"/>
        <v>45</v>
      </c>
      <c r="N460" s="365">
        <v>67.5</v>
      </c>
      <c r="O460" s="351"/>
      <c r="P460" s="349">
        <f>SUM(M460:M485)+N460+O460</f>
        <v>1156.8</v>
      </c>
      <c r="Q460" s="351">
        <v>0</v>
      </c>
      <c r="R460" s="349">
        <v>56</v>
      </c>
      <c r="S460" s="355">
        <v>450</v>
      </c>
      <c r="T460" s="351">
        <v>450</v>
      </c>
      <c r="U460" s="355">
        <v>112</v>
      </c>
      <c r="V460" s="353">
        <v>112</v>
      </c>
      <c r="W460" s="355">
        <v>56</v>
      </c>
      <c r="X460" s="351">
        <v>56</v>
      </c>
      <c r="Y460" s="349">
        <f>ROUND((P460-T460),1)</f>
        <v>706.8</v>
      </c>
      <c r="Z460" s="357">
        <f>IF(OR(SUM(V460:V485)="",SUM(Q460:Q485)=""),0,IF(OR(SUM(U460:U485)=320,SUM(V460:V485)&gt;0),ROUND((SUM(Q460:Q485)-SUM(V460:V485)),1),0))</f>
        <v>-112</v>
      </c>
      <c r="AA460" s="357">
        <f>IF(OR(SUM(X460:X485)="",SUM(R460:R485)=""),0,IF(OR(SUM(W460:W485)=160,SUM(X460:X485)&gt;0),ROUND((SUM(R460:R485)-SUM(X460:X485)),1),0))</f>
        <v>0</v>
      </c>
      <c r="AB460" s="371">
        <v>0</v>
      </c>
      <c r="AC460" s="360">
        <f>SUM(Y460:AA485)</f>
        <v>594.79999999999995</v>
      </c>
      <c r="AD460" s="83"/>
    </row>
    <row r="461" spans="1:30" ht="18" customHeight="1">
      <c r="A461" s="90"/>
      <c r="B461" s="107"/>
      <c r="C461" s="108"/>
      <c r="D461" s="42">
        <v>20200010</v>
      </c>
      <c r="E461" s="43" t="s">
        <v>277</v>
      </c>
      <c r="F461" s="44" t="s">
        <v>237</v>
      </c>
      <c r="G461" s="170">
        <v>1</v>
      </c>
      <c r="H461" s="137">
        <v>15</v>
      </c>
      <c r="I461" s="156">
        <v>30</v>
      </c>
      <c r="J461" s="106">
        <v>38</v>
      </c>
      <c r="K461" s="87">
        <f t="shared" si="25"/>
        <v>1.2</v>
      </c>
      <c r="L461" s="87">
        <f t="shared" si="26"/>
        <v>1.2</v>
      </c>
      <c r="M461" s="46">
        <f t="shared" si="27"/>
        <v>45</v>
      </c>
      <c r="N461" s="337"/>
      <c r="O461" s="337"/>
      <c r="P461" s="337"/>
      <c r="Q461" s="337"/>
      <c r="R461" s="337"/>
      <c r="S461" s="337"/>
      <c r="T461" s="337"/>
      <c r="U461" s="337"/>
      <c r="V461" s="337"/>
      <c r="W461" s="337"/>
      <c r="X461" s="337"/>
      <c r="Y461" s="337"/>
      <c r="Z461" s="337"/>
      <c r="AA461" s="337"/>
      <c r="AB461" s="337"/>
      <c r="AC461" s="337"/>
      <c r="AD461" s="83"/>
    </row>
    <row r="462" spans="1:30" ht="18" customHeight="1">
      <c r="A462" s="90"/>
      <c r="B462" s="107"/>
      <c r="C462" s="108"/>
      <c r="D462" s="42">
        <v>20200010601</v>
      </c>
      <c r="E462" s="43" t="s">
        <v>278</v>
      </c>
      <c r="F462" s="44" t="s">
        <v>197</v>
      </c>
      <c r="G462" s="170">
        <v>1</v>
      </c>
      <c r="H462" s="137">
        <v>30</v>
      </c>
      <c r="I462" s="156"/>
      <c r="J462" s="106">
        <v>59</v>
      </c>
      <c r="K462" s="87">
        <f t="shared" si="25"/>
        <v>1.2</v>
      </c>
      <c r="L462" s="87">
        <f t="shared" si="26"/>
        <v>0</v>
      </c>
      <c r="M462" s="46">
        <f t="shared" si="27"/>
        <v>36</v>
      </c>
      <c r="N462" s="337"/>
      <c r="O462" s="337"/>
      <c r="P462" s="337"/>
      <c r="Q462" s="337"/>
      <c r="R462" s="337"/>
      <c r="S462" s="337"/>
      <c r="T462" s="337"/>
      <c r="U462" s="337"/>
      <c r="V462" s="337"/>
      <c r="W462" s="337"/>
      <c r="X462" s="337"/>
      <c r="Y462" s="337"/>
      <c r="Z462" s="337"/>
      <c r="AA462" s="337"/>
      <c r="AB462" s="337"/>
      <c r="AC462" s="337"/>
      <c r="AD462" s="83"/>
    </row>
    <row r="463" spans="1:30" s="225" customFormat="1" ht="18" customHeight="1">
      <c r="A463" s="121"/>
      <c r="B463" s="107"/>
      <c r="C463" s="108"/>
      <c r="D463" s="42">
        <v>20200010601</v>
      </c>
      <c r="E463" s="43" t="s">
        <v>508</v>
      </c>
      <c r="F463" s="44" t="s">
        <v>197</v>
      </c>
      <c r="G463" s="170">
        <v>1</v>
      </c>
      <c r="H463" s="137"/>
      <c r="I463" s="156">
        <v>30</v>
      </c>
      <c r="J463" s="106">
        <v>59</v>
      </c>
      <c r="K463" s="87">
        <f t="shared" ref="K463:K526" si="28">IF(OR(LEFT(E463,2)="ĐA",LEFT(E463,2)="DA",LEFT(E463,5)="Đồ án",LEFT(E463,5)="Đồán ",LEFT(E463,9)="Sinh hoạt",LEFT(E463,9)="sinh hoạt",LEFT(E463,6)="Cố vấn",LEFT(E463,6)="cố vấn",LEFT(E463,4)="cvht",LEFT(E463,4)="CVHT",LEFT(E463,4)="shcn",LEFT(E463,4)="SHCN"),0,(IF(AND(H463&gt;0,J463&gt;0),IF(J463&gt;60,1.3,IF(J463&gt;35,1.2,1)),0)))</f>
        <v>0</v>
      </c>
      <c r="L463" s="87">
        <f t="shared" ref="L463:L526" si="29">IF(OR(LEFT(E463,2)="ĐA",LEFT(E463,2)="DA",LEFT(E463,5)="Đồ án",LEFT(E463,5)="Đồán "),0,IF(AND(J463&gt;0,I463&gt;0),IF(AND(OR(LEFT(E463,4)="GDQP",LEFT(E463,4)="gdqp",LEFT(E463,19)="Giáo dục quốc phòng"),J463&gt;50),1.3,IF(J463&gt;35,1.2,IF(J463&gt;29,1.1,1))),0))</f>
        <v>1.2</v>
      </c>
      <c r="M463" s="46">
        <f t="shared" ref="M463:M526" si="30">ROUND(IF(OR(LEFT(E463,2)="ĐA",LEFT(E463,2)="DA",LEFT(E463,5)="Đồ án",LEFT(E463,5)="Đồán "),J463*0.5,(IF(H463&gt;0,H463*K463,"0")+IF(I463&gt;0,(I463*0.75)*L463,"0"))),1)</f>
        <v>27</v>
      </c>
      <c r="N463" s="359"/>
      <c r="O463" s="359"/>
      <c r="P463" s="359"/>
      <c r="Q463" s="359"/>
      <c r="R463" s="359"/>
      <c r="S463" s="359"/>
      <c r="T463" s="359"/>
      <c r="U463" s="359"/>
      <c r="V463" s="359"/>
      <c r="W463" s="359"/>
      <c r="X463" s="359"/>
      <c r="Y463" s="359"/>
      <c r="Z463" s="359"/>
      <c r="AA463" s="359"/>
      <c r="AB463" s="359"/>
      <c r="AC463" s="359"/>
      <c r="AD463" s="83"/>
    </row>
    <row r="464" spans="1:30" s="225" customFormat="1" ht="18" customHeight="1">
      <c r="A464" s="121"/>
      <c r="B464" s="107"/>
      <c r="C464" s="108"/>
      <c r="D464" s="42">
        <v>20200010601</v>
      </c>
      <c r="E464" s="43" t="s">
        <v>509</v>
      </c>
      <c r="F464" s="44" t="s">
        <v>197</v>
      </c>
      <c r="G464" s="170">
        <v>1</v>
      </c>
      <c r="H464" s="137"/>
      <c r="I464" s="156">
        <v>30</v>
      </c>
      <c r="J464" s="106">
        <v>59</v>
      </c>
      <c r="K464" s="87">
        <f t="shared" si="28"/>
        <v>0</v>
      </c>
      <c r="L464" s="87">
        <f t="shared" si="29"/>
        <v>1.2</v>
      </c>
      <c r="M464" s="46">
        <f t="shared" si="30"/>
        <v>27</v>
      </c>
      <c r="N464" s="359"/>
      <c r="O464" s="359"/>
      <c r="P464" s="359"/>
      <c r="Q464" s="359"/>
      <c r="R464" s="359"/>
      <c r="S464" s="359"/>
      <c r="T464" s="359"/>
      <c r="U464" s="359"/>
      <c r="V464" s="359"/>
      <c r="W464" s="359"/>
      <c r="X464" s="359"/>
      <c r="Y464" s="359"/>
      <c r="Z464" s="359"/>
      <c r="AA464" s="359"/>
      <c r="AB464" s="359"/>
      <c r="AC464" s="359"/>
      <c r="AD464" s="83"/>
    </row>
    <row r="465" spans="1:30" ht="18" customHeight="1">
      <c r="A465" s="90"/>
      <c r="B465" s="107"/>
      <c r="C465" s="108"/>
      <c r="D465" s="42">
        <v>21100094</v>
      </c>
      <c r="E465" s="43" t="s">
        <v>279</v>
      </c>
      <c r="F465" s="44" t="s">
        <v>280</v>
      </c>
      <c r="G465" s="170">
        <v>1</v>
      </c>
      <c r="H465" s="137">
        <v>30</v>
      </c>
      <c r="I465" s="156">
        <v>60</v>
      </c>
      <c r="J465" s="106">
        <v>29</v>
      </c>
      <c r="K465" s="87">
        <f t="shared" si="28"/>
        <v>1</v>
      </c>
      <c r="L465" s="87">
        <f t="shared" si="29"/>
        <v>1</v>
      </c>
      <c r="M465" s="46">
        <f t="shared" si="30"/>
        <v>75</v>
      </c>
      <c r="N465" s="337"/>
      <c r="O465" s="337"/>
      <c r="P465" s="337"/>
      <c r="Q465" s="337"/>
      <c r="R465" s="337"/>
      <c r="S465" s="337"/>
      <c r="T465" s="337"/>
      <c r="U465" s="337"/>
      <c r="V465" s="337"/>
      <c r="W465" s="337"/>
      <c r="X465" s="337"/>
      <c r="Y465" s="337"/>
      <c r="Z465" s="337"/>
      <c r="AA465" s="337"/>
      <c r="AB465" s="337"/>
      <c r="AC465" s="337"/>
      <c r="AD465" s="83"/>
    </row>
    <row r="466" spans="1:30" ht="18" customHeight="1">
      <c r="A466" s="90"/>
      <c r="B466" s="107"/>
      <c r="C466" s="108"/>
      <c r="D466" s="42">
        <v>71400135504</v>
      </c>
      <c r="E466" s="43" t="s">
        <v>176</v>
      </c>
      <c r="F466" s="44" t="s">
        <v>281</v>
      </c>
      <c r="G466" s="170">
        <v>1</v>
      </c>
      <c r="H466" s="137">
        <v>30</v>
      </c>
      <c r="I466" s="156">
        <v>30</v>
      </c>
      <c r="J466" s="106">
        <v>35</v>
      </c>
      <c r="K466" s="87">
        <f t="shared" si="28"/>
        <v>1</v>
      </c>
      <c r="L466" s="87">
        <f t="shared" si="29"/>
        <v>1.1000000000000001</v>
      </c>
      <c r="M466" s="46">
        <f t="shared" si="30"/>
        <v>54.8</v>
      </c>
      <c r="N466" s="337"/>
      <c r="O466" s="337"/>
      <c r="P466" s="337"/>
      <c r="Q466" s="337"/>
      <c r="R466" s="337"/>
      <c r="S466" s="337"/>
      <c r="T466" s="337"/>
      <c r="U466" s="337"/>
      <c r="V466" s="337"/>
      <c r="W466" s="337"/>
      <c r="X466" s="337"/>
      <c r="Y466" s="337"/>
      <c r="Z466" s="337"/>
      <c r="AA466" s="337"/>
      <c r="AB466" s="337"/>
      <c r="AC466" s="337"/>
      <c r="AD466" s="83"/>
    </row>
    <row r="467" spans="1:30" ht="18" customHeight="1">
      <c r="A467" s="90"/>
      <c r="B467" s="107"/>
      <c r="C467" s="108"/>
      <c r="D467" s="42">
        <v>21100012201</v>
      </c>
      <c r="E467" s="43" t="s">
        <v>176</v>
      </c>
      <c r="F467" s="44" t="s">
        <v>183</v>
      </c>
      <c r="G467" s="170">
        <v>1</v>
      </c>
      <c r="H467" s="137">
        <v>30</v>
      </c>
      <c r="I467" s="156">
        <v>30</v>
      </c>
      <c r="J467" s="106">
        <v>41</v>
      </c>
      <c r="K467" s="87">
        <f t="shared" si="28"/>
        <v>1.2</v>
      </c>
      <c r="L467" s="87">
        <f t="shared" si="29"/>
        <v>1.2</v>
      </c>
      <c r="M467" s="46">
        <f t="shared" si="30"/>
        <v>63</v>
      </c>
      <c r="N467" s="337"/>
      <c r="O467" s="337"/>
      <c r="P467" s="337"/>
      <c r="Q467" s="337"/>
      <c r="R467" s="337"/>
      <c r="S467" s="337"/>
      <c r="T467" s="337"/>
      <c r="U467" s="337"/>
      <c r="V467" s="337"/>
      <c r="W467" s="337"/>
      <c r="X467" s="337"/>
      <c r="Y467" s="337"/>
      <c r="Z467" s="337"/>
      <c r="AA467" s="337"/>
      <c r="AB467" s="337"/>
      <c r="AC467" s="337"/>
      <c r="AD467" s="83"/>
    </row>
    <row r="468" spans="1:30" ht="18" customHeight="1">
      <c r="A468" s="90"/>
      <c r="B468" s="107"/>
      <c r="C468" s="108"/>
      <c r="D468" s="42">
        <v>21100012204</v>
      </c>
      <c r="E468" s="43" t="s">
        <v>176</v>
      </c>
      <c r="F468" s="44" t="s">
        <v>206</v>
      </c>
      <c r="G468" s="170">
        <v>1</v>
      </c>
      <c r="H468" s="171">
        <v>30</v>
      </c>
      <c r="I468" s="172">
        <v>30</v>
      </c>
      <c r="J468" s="106">
        <v>42</v>
      </c>
      <c r="K468" s="87">
        <f t="shared" si="28"/>
        <v>1.2</v>
      </c>
      <c r="L468" s="87">
        <f t="shared" si="29"/>
        <v>1.2</v>
      </c>
      <c r="M468" s="46">
        <f t="shared" si="30"/>
        <v>63</v>
      </c>
      <c r="N468" s="337"/>
      <c r="O468" s="337"/>
      <c r="P468" s="337"/>
      <c r="Q468" s="337"/>
      <c r="R468" s="337"/>
      <c r="S468" s="337"/>
      <c r="T468" s="337"/>
      <c r="U468" s="337"/>
      <c r="V468" s="337"/>
      <c r="W468" s="337"/>
      <c r="X468" s="337"/>
      <c r="Y468" s="337"/>
      <c r="Z468" s="337"/>
      <c r="AA468" s="337"/>
      <c r="AB468" s="337"/>
      <c r="AC468" s="337"/>
      <c r="AD468" s="83"/>
    </row>
    <row r="469" spans="1:30" ht="18" customHeight="1">
      <c r="A469" s="90"/>
      <c r="B469" s="107"/>
      <c r="C469" s="108"/>
      <c r="D469" s="42">
        <v>50600115401</v>
      </c>
      <c r="E469" s="43" t="s">
        <v>282</v>
      </c>
      <c r="F469" s="44" t="s">
        <v>262</v>
      </c>
      <c r="G469" s="170">
        <v>1</v>
      </c>
      <c r="H469" s="171">
        <v>35</v>
      </c>
      <c r="I469" s="172"/>
      <c r="J469" s="106">
        <v>68</v>
      </c>
      <c r="K469" s="87">
        <f t="shared" si="28"/>
        <v>1.3</v>
      </c>
      <c r="L469" s="87">
        <f t="shared" si="29"/>
        <v>0</v>
      </c>
      <c r="M469" s="46">
        <f t="shared" si="30"/>
        <v>45.5</v>
      </c>
      <c r="N469" s="337"/>
      <c r="O469" s="337"/>
      <c r="P469" s="337"/>
      <c r="Q469" s="337"/>
      <c r="R469" s="337"/>
      <c r="S469" s="337"/>
      <c r="T469" s="337"/>
      <c r="U469" s="337"/>
      <c r="V469" s="337"/>
      <c r="W469" s="337"/>
      <c r="X469" s="337"/>
      <c r="Y469" s="337"/>
      <c r="Z469" s="337"/>
      <c r="AA469" s="337"/>
      <c r="AB469" s="337"/>
      <c r="AC469" s="337"/>
      <c r="AD469" s="83"/>
    </row>
    <row r="470" spans="1:30" ht="18" customHeight="1">
      <c r="A470" s="90"/>
      <c r="B470" s="107"/>
      <c r="C470" s="108"/>
      <c r="D470" s="42">
        <v>50600115401</v>
      </c>
      <c r="E470" s="43" t="s">
        <v>282</v>
      </c>
      <c r="F470" s="44" t="s">
        <v>262</v>
      </c>
      <c r="G470" s="170">
        <v>1</v>
      </c>
      <c r="H470" s="171"/>
      <c r="I470" s="172">
        <v>40</v>
      </c>
      <c r="J470" s="106">
        <v>39</v>
      </c>
      <c r="K470" s="87">
        <f t="shared" si="28"/>
        <v>0</v>
      </c>
      <c r="L470" s="87">
        <f t="shared" si="29"/>
        <v>1.2</v>
      </c>
      <c r="M470" s="46">
        <f t="shared" si="30"/>
        <v>36</v>
      </c>
      <c r="N470" s="337"/>
      <c r="O470" s="337"/>
      <c r="P470" s="337"/>
      <c r="Q470" s="337"/>
      <c r="R470" s="337"/>
      <c r="S470" s="337"/>
      <c r="T470" s="337"/>
      <c r="U470" s="337"/>
      <c r="V470" s="337"/>
      <c r="W470" s="337"/>
      <c r="X470" s="337"/>
      <c r="Y470" s="337"/>
      <c r="Z470" s="337"/>
      <c r="AA470" s="337"/>
      <c r="AB470" s="337"/>
      <c r="AC470" s="337"/>
      <c r="AD470" s="83"/>
    </row>
    <row r="471" spans="1:30" ht="18" customHeight="1">
      <c r="A471" s="90"/>
      <c r="B471" s="107"/>
      <c r="C471" s="108"/>
      <c r="D471" s="42">
        <v>50600115401</v>
      </c>
      <c r="E471" s="43" t="s">
        <v>282</v>
      </c>
      <c r="F471" s="44" t="s">
        <v>262</v>
      </c>
      <c r="G471" s="170">
        <v>1</v>
      </c>
      <c r="H471" s="137"/>
      <c r="I471" s="156">
        <v>40</v>
      </c>
      <c r="J471" s="106">
        <v>29</v>
      </c>
      <c r="K471" s="87">
        <f t="shared" si="28"/>
        <v>0</v>
      </c>
      <c r="L471" s="87">
        <f t="shared" si="29"/>
        <v>1</v>
      </c>
      <c r="M471" s="46">
        <f t="shared" si="30"/>
        <v>30</v>
      </c>
      <c r="N471" s="337"/>
      <c r="O471" s="337"/>
      <c r="P471" s="337"/>
      <c r="Q471" s="337"/>
      <c r="R471" s="337"/>
      <c r="S471" s="337"/>
      <c r="T471" s="337"/>
      <c r="U471" s="337"/>
      <c r="V471" s="337"/>
      <c r="W471" s="337"/>
      <c r="X471" s="337"/>
      <c r="Y471" s="337"/>
      <c r="Z471" s="337"/>
      <c r="AA471" s="337"/>
      <c r="AB471" s="337"/>
      <c r="AC471" s="337"/>
      <c r="AD471" s="83"/>
    </row>
    <row r="472" spans="1:30" ht="18" customHeight="1">
      <c r="A472" s="90"/>
      <c r="B472" s="107"/>
      <c r="C472" s="108"/>
      <c r="D472" s="42"/>
      <c r="E472" s="43" t="s">
        <v>328</v>
      </c>
      <c r="F472" s="44" t="s">
        <v>205</v>
      </c>
      <c r="G472" s="170"/>
      <c r="H472" s="137"/>
      <c r="I472" s="156"/>
      <c r="J472" s="106"/>
      <c r="K472" s="87">
        <f t="shared" si="28"/>
        <v>0</v>
      </c>
      <c r="L472" s="87">
        <f t="shared" si="29"/>
        <v>0</v>
      </c>
      <c r="M472" s="46">
        <f t="shared" si="30"/>
        <v>0</v>
      </c>
      <c r="N472" s="337"/>
      <c r="O472" s="337"/>
      <c r="P472" s="337"/>
      <c r="Q472" s="337"/>
      <c r="R472" s="337"/>
      <c r="S472" s="337"/>
      <c r="T472" s="337"/>
      <c r="U472" s="337"/>
      <c r="V472" s="337"/>
      <c r="W472" s="337"/>
      <c r="X472" s="337"/>
      <c r="Y472" s="337"/>
      <c r="Z472" s="337"/>
      <c r="AA472" s="337"/>
      <c r="AB472" s="337"/>
      <c r="AC472" s="337"/>
      <c r="AD472" s="83"/>
    </row>
    <row r="473" spans="1:30" ht="18" customHeight="1">
      <c r="A473" s="90"/>
      <c r="B473" s="107"/>
      <c r="C473" s="108"/>
      <c r="D473" s="42"/>
      <c r="E473" s="43" t="s">
        <v>431</v>
      </c>
      <c r="F473" s="44" t="s">
        <v>319</v>
      </c>
      <c r="G473" s="170">
        <v>2</v>
      </c>
      <c r="H473" s="137">
        <v>15</v>
      </c>
      <c r="I473" s="156"/>
      <c r="J473" s="106">
        <v>40</v>
      </c>
      <c r="K473" s="87">
        <f t="shared" si="28"/>
        <v>1.2</v>
      </c>
      <c r="L473" s="87">
        <f t="shared" si="29"/>
        <v>0</v>
      </c>
      <c r="M473" s="46">
        <f t="shared" si="30"/>
        <v>18</v>
      </c>
      <c r="N473" s="337"/>
      <c r="O473" s="337"/>
      <c r="P473" s="337"/>
      <c r="Q473" s="337"/>
      <c r="R473" s="337"/>
      <c r="S473" s="337"/>
      <c r="T473" s="337"/>
      <c r="U473" s="337"/>
      <c r="V473" s="337"/>
      <c r="W473" s="337"/>
      <c r="X473" s="337"/>
      <c r="Y473" s="337"/>
      <c r="Z473" s="337"/>
      <c r="AA473" s="337"/>
      <c r="AB473" s="337"/>
      <c r="AC473" s="337"/>
      <c r="AD473" s="83"/>
    </row>
    <row r="474" spans="1:30" s="225" customFormat="1" ht="18" customHeight="1">
      <c r="A474" s="121"/>
      <c r="B474" s="107"/>
      <c r="C474" s="108"/>
      <c r="D474" s="42"/>
      <c r="E474" s="43" t="s">
        <v>510</v>
      </c>
      <c r="F474" s="44" t="s">
        <v>319</v>
      </c>
      <c r="G474" s="170">
        <v>2</v>
      </c>
      <c r="H474" s="137"/>
      <c r="I474" s="156">
        <v>30</v>
      </c>
      <c r="J474" s="106">
        <v>40</v>
      </c>
      <c r="K474" s="87">
        <f t="shared" si="28"/>
        <v>0</v>
      </c>
      <c r="L474" s="87">
        <f t="shared" si="29"/>
        <v>1.2</v>
      </c>
      <c r="M474" s="46">
        <f t="shared" si="30"/>
        <v>27</v>
      </c>
      <c r="N474" s="359"/>
      <c r="O474" s="359"/>
      <c r="P474" s="359"/>
      <c r="Q474" s="359"/>
      <c r="R474" s="359"/>
      <c r="S474" s="359"/>
      <c r="T474" s="359"/>
      <c r="U474" s="359"/>
      <c r="V474" s="359"/>
      <c r="W474" s="359"/>
      <c r="X474" s="359"/>
      <c r="Y474" s="359"/>
      <c r="Z474" s="359"/>
      <c r="AA474" s="359"/>
      <c r="AB474" s="359"/>
      <c r="AC474" s="359"/>
      <c r="AD474" s="83"/>
    </row>
    <row r="475" spans="1:30" s="225" customFormat="1" ht="18" customHeight="1">
      <c r="A475" s="121"/>
      <c r="B475" s="107"/>
      <c r="C475" s="108"/>
      <c r="D475" s="42"/>
      <c r="E475" s="43" t="s">
        <v>511</v>
      </c>
      <c r="F475" s="44" t="s">
        <v>319</v>
      </c>
      <c r="G475" s="170">
        <v>2</v>
      </c>
      <c r="H475" s="137"/>
      <c r="I475" s="156">
        <v>30</v>
      </c>
      <c r="J475" s="106">
        <v>40</v>
      </c>
      <c r="K475" s="87">
        <f t="shared" si="28"/>
        <v>0</v>
      </c>
      <c r="L475" s="87">
        <f t="shared" si="29"/>
        <v>1.2</v>
      </c>
      <c r="M475" s="46">
        <f t="shared" si="30"/>
        <v>27</v>
      </c>
      <c r="N475" s="359"/>
      <c r="O475" s="359"/>
      <c r="P475" s="359"/>
      <c r="Q475" s="359"/>
      <c r="R475" s="359"/>
      <c r="S475" s="359"/>
      <c r="T475" s="359"/>
      <c r="U475" s="359"/>
      <c r="V475" s="359"/>
      <c r="W475" s="359"/>
      <c r="X475" s="359"/>
      <c r="Y475" s="359"/>
      <c r="Z475" s="359"/>
      <c r="AA475" s="359"/>
      <c r="AB475" s="359"/>
      <c r="AC475" s="359"/>
      <c r="AD475" s="83"/>
    </row>
    <row r="476" spans="1:30" ht="18" customHeight="1">
      <c r="A476" s="90"/>
      <c r="B476" s="63"/>
      <c r="C476" s="108"/>
      <c r="D476" s="42"/>
      <c r="E476" s="43" t="s">
        <v>431</v>
      </c>
      <c r="F476" s="44" t="s">
        <v>216</v>
      </c>
      <c r="G476" s="170">
        <v>2</v>
      </c>
      <c r="H476" s="137">
        <v>15</v>
      </c>
      <c r="I476" s="156">
        <v>30</v>
      </c>
      <c r="J476" s="106">
        <v>40</v>
      </c>
      <c r="K476" s="87">
        <f t="shared" si="28"/>
        <v>1.2</v>
      </c>
      <c r="L476" s="87">
        <f t="shared" si="29"/>
        <v>1.2</v>
      </c>
      <c r="M476" s="46">
        <f t="shared" si="30"/>
        <v>45</v>
      </c>
      <c r="N476" s="337"/>
      <c r="O476" s="337"/>
      <c r="P476" s="337"/>
      <c r="Q476" s="337"/>
      <c r="R476" s="337"/>
      <c r="S476" s="337"/>
      <c r="T476" s="337"/>
      <c r="U476" s="337"/>
      <c r="V476" s="337"/>
      <c r="W476" s="337"/>
      <c r="X476" s="337"/>
      <c r="Y476" s="337"/>
      <c r="Z476" s="337"/>
      <c r="AA476" s="337"/>
      <c r="AB476" s="337"/>
      <c r="AC476" s="337"/>
      <c r="AD476" s="83"/>
    </row>
    <row r="477" spans="1:30" ht="18" customHeight="1">
      <c r="A477" s="90"/>
      <c r="B477" s="107"/>
      <c r="C477" s="108"/>
      <c r="D477" s="42"/>
      <c r="E477" s="43" t="s">
        <v>267</v>
      </c>
      <c r="F477" s="44" t="s">
        <v>260</v>
      </c>
      <c r="G477" s="170">
        <v>2</v>
      </c>
      <c r="H477" s="137">
        <v>30</v>
      </c>
      <c r="I477" s="156">
        <v>30</v>
      </c>
      <c r="J477" s="106">
        <v>40</v>
      </c>
      <c r="K477" s="87">
        <f t="shared" si="28"/>
        <v>1.2</v>
      </c>
      <c r="L477" s="87">
        <f t="shared" si="29"/>
        <v>1.2</v>
      </c>
      <c r="M477" s="46">
        <f t="shared" si="30"/>
        <v>63</v>
      </c>
      <c r="N477" s="337"/>
      <c r="O477" s="337"/>
      <c r="P477" s="337"/>
      <c r="Q477" s="337"/>
      <c r="R477" s="337"/>
      <c r="S477" s="337"/>
      <c r="T477" s="337"/>
      <c r="U477" s="337"/>
      <c r="V477" s="337"/>
      <c r="W477" s="337"/>
      <c r="X477" s="337"/>
      <c r="Y477" s="337"/>
      <c r="Z477" s="337"/>
      <c r="AA477" s="337"/>
      <c r="AB477" s="337"/>
      <c r="AC477" s="337"/>
      <c r="AD477" s="83"/>
    </row>
    <row r="478" spans="1:30" ht="18" customHeight="1">
      <c r="A478" s="90"/>
      <c r="B478" s="107"/>
      <c r="C478" s="108"/>
      <c r="D478" s="42"/>
      <c r="E478" s="43" t="s">
        <v>432</v>
      </c>
      <c r="F478" s="44" t="s">
        <v>260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8"/>
        <v>1.2</v>
      </c>
      <c r="L478" s="87">
        <f t="shared" si="29"/>
        <v>1.2</v>
      </c>
      <c r="M478" s="46">
        <f t="shared" si="30"/>
        <v>63</v>
      </c>
      <c r="N478" s="337"/>
      <c r="O478" s="337"/>
      <c r="P478" s="337"/>
      <c r="Q478" s="337"/>
      <c r="R478" s="337"/>
      <c r="S478" s="337"/>
      <c r="T478" s="337"/>
      <c r="U478" s="337"/>
      <c r="V478" s="337"/>
      <c r="W478" s="337"/>
      <c r="X478" s="337"/>
      <c r="Y478" s="337"/>
      <c r="Z478" s="337"/>
      <c r="AA478" s="337"/>
      <c r="AB478" s="337"/>
      <c r="AC478" s="337"/>
      <c r="AD478" s="83"/>
    </row>
    <row r="479" spans="1:30" ht="18" customHeight="1">
      <c r="A479" s="90"/>
      <c r="B479" s="107"/>
      <c r="C479" s="108"/>
      <c r="D479" s="42"/>
      <c r="E479" s="237" t="s">
        <v>394</v>
      </c>
      <c r="F479" s="238" t="s">
        <v>325</v>
      </c>
      <c r="G479" s="239">
        <v>2</v>
      </c>
      <c r="H479" s="240"/>
      <c r="I479" s="241"/>
      <c r="J479" s="242">
        <v>40</v>
      </c>
      <c r="K479" s="87">
        <f t="shared" si="28"/>
        <v>0</v>
      </c>
      <c r="L479" s="87">
        <f t="shared" si="29"/>
        <v>0</v>
      </c>
      <c r="M479" s="46">
        <f t="shared" si="30"/>
        <v>20</v>
      </c>
      <c r="N479" s="337"/>
      <c r="O479" s="337"/>
      <c r="P479" s="337"/>
      <c r="Q479" s="337"/>
      <c r="R479" s="337"/>
      <c r="S479" s="337"/>
      <c r="T479" s="337"/>
      <c r="U479" s="337"/>
      <c r="V479" s="337"/>
      <c r="W479" s="337"/>
      <c r="X479" s="337"/>
      <c r="Y479" s="337"/>
      <c r="Z479" s="337"/>
      <c r="AA479" s="337"/>
      <c r="AB479" s="337"/>
      <c r="AC479" s="337"/>
      <c r="AD479" s="83"/>
    </row>
    <row r="480" spans="1:30" s="225" customFormat="1" ht="18" customHeight="1">
      <c r="A480" s="121"/>
      <c r="B480" s="107"/>
      <c r="C480" s="108"/>
      <c r="D480" s="42"/>
      <c r="E480" s="43" t="s">
        <v>278</v>
      </c>
      <c r="F480" s="44" t="s">
        <v>320</v>
      </c>
      <c r="G480" s="170">
        <v>2</v>
      </c>
      <c r="H480" s="144">
        <v>30</v>
      </c>
      <c r="I480" s="157"/>
      <c r="J480" s="106">
        <v>40</v>
      </c>
      <c r="K480" s="87">
        <f t="shared" si="28"/>
        <v>1.2</v>
      </c>
      <c r="L480" s="87">
        <f t="shared" si="29"/>
        <v>0</v>
      </c>
      <c r="M480" s="46">
        <f t="shared" si="30"/>
        <v>36</v>
      </c>
      <c r="N480" s="359"/>
      <c r="O480" s="359"/>
      <c r="P480" s="359"/>
      <c r="Q480" s="359"/>
      <c r="R480" s="359"/>
      <c r="S480" s="359"/>
      <c r="T480" s="359"/>
      <c r="U480" s="359"/>
      <c r="V480" s="359"/>
      <c r="W480" s="359"/>
      <c r="X480" s="359"/>
      <c r="Y480" s="359"/>
      <c r="Z480" s="359"/>
      <c r="AA480" s="359"/>
      <c r="AB480" s="359"/>
      <c r="AC480" s="359"/>
      <c r="AD480" s="83"/>
    </row>
    <row r="481" spans="1:30" s="225" customFormat="1" ht="18" customHeight="1">
      <c r="A481" s="121"/>
      <c r="B481" s="107"/>
      <c r="C481" s="108"/>
      <c r="D481" s="42"/>
      <c r="E481" s="43" t="s">
        <v>508</v>
      </c>
      <c r="F481" s="44" t="s">
        <v>320</v>
      </c>
      <c r="G481" s="170">
        <v>2</v>
      </c>
      <c r="H481" s="144"/>
      <c r="I481" s="157">
        <v>30</v>
      </c>
      <c r="J481" s="106">
        <v>40</v>
      </c>
      <c r="K481" s="87">
        <f t="shared" si="28"/>
        <v>0</v>
      </c>
      <c r="L481" s="87">
        <f t="shared" si="29"/>
        <v>1.2</v>
      </c>
      <c r="M481" s="46">
        <f t="shared" si="30"/>
        <v>27</v>
      </c>
      <c r="N481" s="359"/>
      <c r="O481" s="359"/>
      <c r="P481" s="359"/>
      <c r="Q481" s="359"/>
      <c r="R481" s="359"/>
      <c r="S481" s="359"/>
      <c r="T481" s="359"/>
      <c r="U481" s="359"/>
      <c r="V481" s="359"/>
      <c r="W481" s="359"/>
      <c r="X481" s="359"/>
      <c r="Y481" s="359"/>
      <c r="Z481" s="359"/>
      <c r="AA481" s="359"/>
      <c r="AB481" s="359"/>
      <c r="AC481" s="359"/>
      <c r="AD481" s="83"/>
    </row>
    <row r="482" spans="1:30" s="225" customFormat="1" ht="18" customHeight="1">
      <c r="A482" s="121"/>
      <c r="B482" s="107"/>
      <c r="C482" s="108"/>
      <c r="D482" s="42"/>
      <c r="E482" s="43" t="s">
        <v>509</v>
      </c>
      <c r="F482" s="44" t="s">
        <v>320</v>
      </c>
      <c r="G482" s="170">
        <v>2</v>
      </c>
      <c r="H482" s="144"/>
      <c r="I482" s="157">
        <v>30</v>
      </c>
      <c r="J482" s="106">
        <v>40</v>
      </c>
      <c r="K482" s="87">
        <f t="shared" si="28"/>
        <v>0</v>
      </c>
      <c r="L482" s="87">
        <f t="shared" si="29"/>
        <v>1.2</v>
      </c>
      <c r="M482" s="46">
        <f t="shared" si="30"/>
        <v>27</v>
      </c>
      <c r="N482" s="359"/>
      <c r="O482" s="359"/>
      <c r="P482" s="359"/>
      <c r="Q482" s="359"/>
      <c r="R482" s="359"/>
      <c r="S482" s="359"/>
      <c r="T482" s="359"/>
      <c r="U482" s="359"/>
      <c r="V482" s="359"/>
      <c r="W482" s="359"/>
      <c r="X482" s="359"/>
      <c r="Y482" s="359"/>
      <c r="Z482" s="359"/>
      <c r="AA482" s="359"/>
      <c r="AB482" s="359"/>
      <c r="AC482" s="359"/>
      <c r="AD482" s="83"/>
    </row>
    <row r="483" spans="1:30" s="225" customFormat="1" ht="18" customHeight="1">
      <c r="A483" s="121"/>
      <c r="B483" s="107"/>
      <c r="C483" s="108"/>
      <c r="D483" s="42"/>
      <c r="E483" s="43" t="s">
        <v>278</v>
      </c>
      <c r="F483" s="44" t="s">
        <v>177</v>
      </c>
      <c r="G483" s="170">
        <v>2</v>
      </c>
      <c r="H483" s="144">
        <v>30</v>
      </c>
      <c r="I483" s="157">
        <v>30</v>
      </c>
      <c r="J483" s="106">
        <v>40</v>
      </c>
      <c r="K483" s="87">
        <f t="shared" si="28"/>
        <v>1.2</v>
      </c>
      <c r="L483" s="87">
        <f t="shared" si="29"/>
        <v>1.2</v>
      </c>
      <c r="M483" s="46">
        <f t="shared" si="30"/>
        <v>63</v>
      </c>
      <c r="N483" s="359"/>
      <c r="O483" s="359"/>
      <c r="P483" s="359"/>
      <c r="Q483" s="359"/>
      <c r="R483" s="359"/>
      <c r="S483" s="359"/>
      <c r="T483" s="359"/>
      <c r="U483" s="359"/>
      <c r="V483" s="359"/>
      <c r="W483" s="359"/>
      <c r="X483" s="359"/>
      <c r="Y483" s="359"/>
      <c r="Z483" s="359"/>
      <c r="AA483" s="359"/>
      <c r="AB483" s="359"/>
      <c r="AC483" s="359"/>
      <c r="AD483" s="83"/>
    </row>
    <row r="484" spans="1:30" ht="18" customHeight="1">
      <c r="A484" s="90"/>
      <c r="B484" s="107"/>
      <c r="C484" s="108"/>
      <c r="D484" s="42"/>
      <c r="E484" s="43" t="s">
        <v>278</v>
      </c>
      <c r="F484" s="44" t="s">
        <v>433</v>
      </c>
      <c r="G484" s="170">
        <v>2</v>
      </c>
      <c r="H484" s="144">
        <v>30</v>
      </c>
      <c r="I484" s="157">
        <v>30</v>
      </c>
      <c r="J484" s="106">
        <v>40</v>
      </c>
      <c r="K484" s="87">
        <f t="shared" si="28"/>
        <v>1.2</v>
      </c>
      <c r="L484" s="87">
        <f t="shared" si="29"/>
        <v>1.2</v>
      </c>
      <c r="M484" s="46">
        <f t="shared" si="30"/>
        <v>63</v>
      </c>
      <c r="N484" s="337"/>
      <c r="O484" s="337"/>
      <c r="P484" s="337"/>
      <c r="Q484" s="337"/>
      <c r="R484" s="337"/>
      <c r="S484" s="337"/>
      <c r="T484" s="337"/>
      <c r="U484" s="337"/>
      <c r="V484" s="337"/>
      <c r="W484" s="337"/>
      <c r="X484" s="337"/>
      <c r="Y484" s="337"/>
      <c r="Z484" s="337"/>
      <c r="AA484" s="337"/>
      <c r="AB484" s="337"/>
      <c r="AC484" s="337"/>
      <c r="AD484" s="83"/>
    </row>
    <row r="485" spans="1:30" ht="18" customHeight="1">
      <c r="A485" s="90"/>
      <c r="B485" s="107"/>
      <c r="C485" s="108"/>
      <c r="D485" s="42"/>
      <c r="E485" s="43" t="s">
        <v>278</v>
      </c>
      <c r="F485" s="44" t="s">
        <v>434</v>
      </c>
      <c r="G485" s="170">
        <v>2</v>
      </c>
      <c r="H485" s="144">
        <v>30</v>
      </c>
      <c r="I485" s="157">
        <v>30</v>
      </c>
      <c r="J485" s="106">
        <v>40</v>
      </c>
      <c r="K485" s="87">
        <f t="shared" si="28"/>
        <v>1.2</v>
      </c>
      <c r="L485" s="87">
        <f t="shared" si="29"/>
        <v>1.2</v>
      </c>
      <c r="M485" s="46">
        <f t="shared" si="30"/>
        <v>63</v>
      </c>
      <c r="N485" s="337"/>
      <c r="O485" s="337"/>
      <c r="P485" s="337"/>
      <c r="Q485" s="337"/>
      <c r="R485" s="337"/>
      <c r="S485" s="337"/>
      <c r="T485" s="337"/>
      <c r="U485" s="337"/>
      <c r="V485" s="337"/>
      <c r="W485" s="337"/>
      <c r="X485" s="337"/>
      <c r="Y485" s="337"/>
      <c r="Z485" s="337"/>
      <c r="AA485" s="337"/>
      <c r="AB485" s="337"/>
      <c r="AC485" s="337"/>
      <c r="AD485" s="83"/>
    </row>
    <row r="486" spans="1:30" ht="18" customHeight="1">
      <c r="A486" s="104">
        <v>24</v>
      </c>
      <c r="B486" s="60" t="s">
        <v>121</v>
      </c>
      <c r="C486" s="61" t="s">
        <v>122</v>
      </c>
      <c r="D486" s="42">
        <v>21100150001</v>
      </c>
      <c r="E486" s="43" t="s">
        <v>322</v>
      </c>
      <c r="F486" s="184" t="s">
        <v>324</v>
      </c>
      <c r="G486" s="111">
        <v>1</v>
      </c>
      <c r="H486" s="204">
        <v>4</v>
      </c>
      <c r="I486" s="204">
        <v>4</v>
      </c>
      <c r="J486" s="106">
        <v>32</v>
      </c>
      <c r="K486" s="87">
        <f t="shared" si="28"/>
        <v>1</v>
      </c>
      <c r="L486" s="87">
        <f t="shared" si="29"/>
        <v>1.1000000000000001</v>
      </c>
      <c r="M486" s="46">
        <f t="shared" si="30"/>
        <v>7.3</v>
      </c>
      <c r="N486" s="365">
        <f>67.5/15</f>
        <v>4.5</v>
      </c>
      <c r="O486" s="351"/>
      <c r="P486" s="349">
        <f>SUM(M486:M499)+N486+O486</f>
        <v>59.8</v>
      </c>
      <c r="Q486" s="351"/>
      <c r="R486" s="349">
        <v>41</v>
      </c>
      <c r="S486" s="355">
        <v>450</v>
      </c>
      <c r="T486" s="351">
        <v>450</v>
      </c>
      <c r="U486" s="355">
        <v>112</v>
      </c>
      <c r="V486" s="353">
        <v>112</v>
      </c>
      <c r="W486" s="355">
        <v>56</v>
      </c>
      <c r="X486" s="351">
        <v>56</v>
      </c>
      <c r="Y486" s="349">
        <f>ROUND((P486-T486),1)</f>
        <v>-390.2</v>
      </c>
      <c r="Z486" s="357">
        <f>IF(OR(SUM(V486:V499)="",SUM(Q486:Q499)=""),0,IF(OR(SUM(U486:U499)=320,SUM(V486:V499)&gt;0),ROUND((SUM(Q486:Q499)-SUM(V486:V499)),1),0))</f>
        <v>-112</v>
      </c>
      <c r="AA486" s="357">
        <f>IF(OR(SUM(X486:X499)="",SUM(R486:R499)=""),0,IF(OR(SUM(W486:W499)=160,SUM(X486:X499)&gt;0),ROUND((SUM(R486:R499)-SUM(X486:X499)),1),0))</f>
        <v>-15</v>
      </c>
      <c r="AB486" s="371"/>
      <c r="AC486" s="360">
        <f>SUM(Y486:AA499)</f>
        <v>-517.20000000000005</v>
      </c>
      <c r="AD486" s="83"/>
    </row>
    <row r="487" spans="1:30" ht="18" customHeight="1">
      <c r="A487" s="90"/>
      <c r="B487" s="107"/>
      <c r="C487" s="108"/>
      <c r="D487" s="42">
        <v>21100150002</v>
      </c>
      <c r="E487" s="43" t="s">
        <v>322</v>
      </c>
      <c r="F487" s="184" t="s">
        <v>325</v>
      </c>
      <c r="G487" s="141">
        <v>1</v>
      </c>
      <c r="H487" s="205">
        <v>6</v>
      </c>
      <c r="I487" s="205">
        <v>6</v>
      </c>
      <c r="J487" s="106">
        <v>28</v>
      </c>
      <c r="K487" s="87">
        <f t="shared" si="28"/>
        <v>1</v>
      </c>
      <c r="L487" s="87">
        <f t="shared" si="29"/>
        <v>1</v>
      </c>
      <c r="M487" s="46">
        <f t="shared" si="30"/>
        <v>10.5</v>
      </c>
      <c r="N487" s="337"/>
      <c r="O487" s="337"/>
      <c r="P487" s="337"/>
      <c r="Q487" s="337"/>
      <c r="R487" s="337"/>
      <c r="S487" s="337"/>
      <c r="T487" s="337"/>
      <c r="U487" s="337"/>
      <c r="V487" s="337"/>
      <c r="W487" s="337"/>
      <c r="X487" s="337"/>
      <c r="Y487" s="337"/>
      <c r="Z487" s="337"/>
      <c r="AA487" s="337"/>
      <c r="AB487" s="337"/>
      <c r="AC487" s="337"/>
      <c r="AD487" s="83"/>
    </row>
    <row r="488" spans="1:30" ht="18" customHeight="1">
      <c r="A488" s="90"/>
      <c r="B488" s="107"/>
      <c r="C488" s="108"/>
      <c r="D488" s="42">
        <v>41000010801</v>
      </c>
      <c r="E488" s="43" t="s">
        <v>322</v>
      </c>
      <c r="F488" s="184" t="s">
        <v>326</v>
      </c>
      <c r="G488" s="141">
        <v>1</v>
      </c>
      <c r="H488" s="205">
        <v>2</v>
      </c>
      <c r="I488" s="205">
        <v>4</v>
      </c>
      <c r="J488" s="106">
        <v>27</v>
      </c>
      <c r="K488" s="87">
        <f t="shared" si="28"/>
        <v>1</v>
      </c>
      <c r="L488" s="87">
        <f t="shared" si="29"/>
        <v>1</v>
      </c>
      <c r="M488" s="46">
        <f t="shared" si="30"/>
        <v>5</v>
      </c>
      <c r="N488" s="337"/>
      <c r="O488" s="337"/>
      <c r="P488" s="337"/>
      <c r="Q488" s="337"/>
      <c r="R488" s="337"/>
      <c r="S488" s="337"/>
      <c r="T488" s="337"/>
      <c r="U488" s="337"/>
      <c r="V488" s="337"/>
      <c r="W488" s="337"/>
      <c r="X488" s="337"/>
      <c r="Y488" s="337"/>
      <c r="Z488" s="337"/>
      <c r="AA488" s="337"/>
      <c r="AB488" s="337"/>
      <c r="AC488" s="337"/>
      <c r="AD488" s="83"/>
    </row>
    <row r="489" spans="1:30" ht="18" customHeight="1">
      <c r="A489" s="90"/>
      <c r="B489" s="107"/>
      <c r="C489" s="108"/>
      <c r="D489" s="42">
        <v>21100149801</v>
      </c>
      <c r="E489" s="43" t="s">
        <v>334</v>
      </c>
      <c r="F489" s="184" t="s">
        <v>169</v>
      </c>
      <c r="G489" s="141">
        <v>1</v>
      </c>
      <c r="H489" s="205">
        <v>4</v>
      </c>
      <c r="I489" s="205">
        <v>4</v>
      </c>
      <c r="J489" s="106">
        <v>37</v>
      </c>
      <c r="K489" s="87">
        <f t="shared" si="28"/>
        <v>1.2</v>
      </c>
      <c r="L489" s="87">
        <f t="shared" si="29"/>
        <v>1.2</v>
      </c>
      <c r="M489" s="46">
        <f t="shared" si="30"/>
        <v>8.4</v>
      </c>
      <c r="N489" s="337"/>
      <c r="O489" s="337"/>
      <c r="P489" s="337"/>
      <c r="Q489" s="337"/>
      <c r="R489" s="337"/>
      <c r="S489" s="337"/>
      <c r="T489" s="337"/>
      <c r="U489" s="337"/>
      <c r="V489" s="337"/>
      <c r="W489" s="337"/>
      <c r="X489" s="337"/>
      <c r="Y489" s="337"/>
      <c r="Z489" s="337"/>
      <c r="AA489" s="337"/>
      <c r="AB489" s="337"/>
      <c r="AC489" s="337"/>
      <c r="AD489" s="83"/>
    </row>
    <row r="490" spans="1:30" ht="18" customHeight="1">
      <c r="A490" s="90"/>
      <c r="B490" s="107"/>
      <c r="C490" s="108"/>
      <c r="D490" s="42">
        <v>21100149802</v>
      </c>
      <c r="E490" s="43" t="s">
        <v>334</v>
      </c>
      <c r="F490" s="184" t="s">
        <v>170</v>
      </c>
      <c r="G490" s="141">
        <v>1</v>
      </c>
      <c r="H490" s="205">
        <v>4</v>
      </c>
      <c r="I490" s="205">
        <v>4</v>
      </c>
      <c r="J490" s="106">
        <v>33</v>
      </c>
      <c r="K490" s="87">
        <f t="shared" si="28"/>
        <v>1</v>
      </c>
      <c r="L490" s="87">
        <f t="shared" si="29"/>
        <v>1.1000000000000001</v>
      </c>
      <c r="M490" s="46">
        <f t="shared" si="30"/>
        <v>7.3</v>
      </c>
      <c r="N490" s="337"/>
      <c r="O490" s="337"/>
      <c r="P490" s="337"/>
      <c r="Q490" s="337"/>
      <c r="R490" s="337"/>
      <c r="S490" s="337"/>
      <c r="T490" s="337"/>
      <c r="U490" s="337"/>
      <c r="V490" s="337"/>
      <c r="W490" s="337"/>
      <c r="X490" s="337"/>
      <c r="Y490" s="337"/>
      <c r="Z490" s="337"/>
      <c r="AA490" s="337"/>
      <c r="AB490" s="337"/>
      <c r="AC490" s="337"/>
      <c r="AD490" s="83"/>
    </row>
    <row r="491" spans="1:30" ht="18" customHeight="1">
      <c r="A491" s="90"/>
      <c r="B491" s="107"/>
      <c r="C491" s="108"/>
      <c r="D491" s="42" t="s">
        <v>311</v>
      </c>
      <c r="E491" s="43" t="s">
        <v>328</v>
      </c>
      <c r="F491" s="44" t="s">
        <v>216</v>
      </c>
      <c r="G491" s="141">
        <v>1</v>
      </c>
      <c r="H491" s="205">
        <v>2</v>
      </c>
      <c r="I491" s="205"/>
      <c r="J491" s="106">
        <v>22</v>
      </c>
      <c r="K491" s="87">
        <f t="shared" si="28"/>
        <v>0</v>
      </c>
      <c r="L491" s="87">
        <f t="shared" si="29"/>
        <v>0</v>
      </c>
      <c r="M491" s="46">
        <f t="shared" si="30"/>
        <v>0</v>
      </c>
      <c r="N491" s="337"/>
      <c r="O491" s="337"/>
      <c r="P491" s="337"/>
      <c r="Q491" s="337"/>
      <c r="R491" s="337"/>
      <c r="S491" s="337"/>
      <c r="T491" s="337"/>
      <c r="U491" s="337"/>
      <c r="V491" s="337"/>
      <c r="W491" s="337"/>
      <c r="X491" s="337"/>
      <c r="Y491" s="337"/>
      <c r="Z491" s="337"/>
      <c r="AA491" s="337"/>
      <c r="AB491" s="337"/>
      <c r="AC491" s="337"/>
      <c r="AD491" s="83"/>
    </row>
    <row r="492" spans="1:30" ht="20.25" customHeight="1">
      <c r="A492" s="90"/>
      <c r="B492" s="107"/>
      <c r="C492" s="108"/>
      <c r="D492" s="42">
        <v>71400135502</v>
      </c>
      <c r="E492" s="43" t="s">
        <v>335</v>
      </c>
      <c r="F492" s="44" t="s">
        <v>177</v>
      </c>
      <c r="G492" s="141">
        <v>1</v>
      </c>
      <c r="H492" s="205">
        <v>8</v>
      </c>
      <c r="I492" s="205">
        <v>8</v>
      </c>
      <c r="J492" s="106">
        <v>40</v>
      </c>
      <c r="K492" s="87">
        <f t="shared" si="28"/>
        <v>1.2</v>
      </c>
      <c r="L492" s="87">
        <f t="shared" si="29"/>
        <v>1.2</v>
      </c>
      <c r="M492" s="46">
        <f t="shared" si="30"/>
        <v>16.8</v>
      </c>
      <c r="N492" s="337"/>
      <c r="O492" s="337"/>
      <c r="P492" s="337"/>
      <c r="Q492" s="337"/>
      <c r="R492" s="337"/>
      <c r="S492" s="337"/>
      <c r="T492" s="337"/>
      <c r="U492" s="337"/>
      <c r="V492" s="337"/>
      <c r="W492" s="337"/>
      <c r="X492" s="337"/>
      <c r="Y492" s="337"/>
      <c r="Z492" s="337"/>
      <c r="AA492" s="337"/>
      <c r="AB492" s="337"/>
      <c r="AC492" s="337"/>
      <c r="AD492" s="83"/>
    </row>
    <row r="493" spans="1:30" ht="18" hidden="1" customHeight="1">
      <c r="A493" s="90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28"/>
        <v>0</v>
      </c>
      <c r="L493" s="87">
        <f t="shared" si="29"/>
        <v>0</v>
      </c>
      <c r="M493" s="46">
        <f t="shared" si="30"/>
        <v>0</v>
      </c>
      <c r="N493" s="337"/>
      <c r="O493" s="337"/>
      <c r="P493" s="337"/>
      <c r="Q493" s="337"/>
      <c r="R493" s="337"/>
      <c r="S493" s="337"/>
      <c r="T493" s="337"/>
      <c r="U493" s="337"/>
      <c r="V493" s="337"/>
      <c r="W493" s="337"/>
      <c r="X493" s="337"/>
      <c r="Y493" s="337"/>
      <c r="Z493" s="337"/>
      <c r="AA493" s="337"/>
      <c r="AB493" s="337"/>
      <c r="AC493" s="337"/>
      <c r="AD493" s="83"/>
    </row>
    <row r="494" spans="1:30" ht="18" hidden="1" customHeight="1">
      <c r="A494" s="90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28"/>
        <v>0</v>
      </c>
      <c r="L494" s="87">
        <f t="shared" si="29"/>
        <v>0</v>
      </c>
      <c r="M494" s="46">
        <f t="shared" si="30"/>
        <v>0</v>
      </c>
      <c r="N494" s="337"/>
      <c r="O494" s="337"/>
      <c r="P494" s="337"/>
      <c r="Q494" s="337"/>
      <c r="R494" s="337"/>
      <c r="S494" s="337"/>
      <c r="T494" s="337"/>
      <c r="U494" s="337"/>
      <c r="V494" s="337"/>
      <c r="W494" s="337"/>
      <c r="X494" s="337"/>
      <c r="Y494" s="337"/>
      <c r="Z494" s="337"/>
      <c r="AA494" s="337"/>
      <c r="AB494" s="337"/>
      <c r="AC494" s="337"/>
      <c r="AD494" s="83"/>
    </row>
    <row r="495" spans="1:30" ht="18" hidden="1" customHeight="1">
      <c r="A495" s="121"/>
      <c r="B495" s="107"/>
      <c r="C495" s="108"/>
      <c r="D495" s="42"/>
      <c r="E495" s="43"/>
      <c r="F495" s="44"/>
      <c r="G495" s="141"/>
      <c r="H495" s="142"/>
      <c r="I495" s="142"/>
      <c r="J495" s="106"/>
      <c r="K495" s="87">
        <f t="shared" si="28"/>
        <v>0</v>
      </c>
      <c r="L495" s="87">
        <f t="shared" si="29"/>
        <v>0</v>
      </c>
      <c r="M495" s="46">
        <f t="shared" si="30"/>
        <v>0</v>
      </c>
      <c r="N495" s="359"/>
      <c r="O495" s="359"/>
      <c r="P495" s="359"/>
      <c r="Q495" s="359"/>
      <c r="R495" s="359"/>
      <c r="S495" s="359"/>
      <c r="T495" s="359"/>
      <c r="U495" s="359"/>
      <c r="V495" s="359"/>
      <c r="W495" s="359"/>
      <c r="X495" s="359"/>
      <c r="Y495" s="359"/>
      <c r="Z495" s="359"/>
      <c r="AA495" s="359"/>
      <c r="AB495" s="359"/>
      <c r="AC495" s="359"/>
      <c r="AD495" s="83"/>
    </row>
    <row r="496" spans="1:30" ht="18" hidden="1" customHeight="1">
      <c r="A496" s="121"/>
      <c r="B496" s="107"/>
      <c r="C496" s="108"/>
      <c r="D496" s="42"/>
      <c r="E496" s="43"/>
      <c r="F496" s="44"/>
      <c r="G496" s="141"/>
      <c r="H496" s="142"/>
      <c r="I496" s="142"/>
      <c r="J496" s="106"/>
      <c r="K496" s="87">
        <f t="shared" si="28"/>
        <v>0</v>
      </c>
      <c r="L496" s="87">
        <f t="shared" si="29"/>
        <v>0</v>
      </c>
      <c r="M496" s="46">
        <f t="shared" si="30"/>
        <v>0</v>
      </c>
      <c r="N496" s="359"/>
      <c r="O496" s="359"/>
      <c r="P496" s="359"/>
      <c r="Q496" s="359"/>
      <c r="R496" s="359"/>
      <c r="S496" s="359"/>
      <c r="T496" s="359"/>
      <c r="U496" s="359"/>
      <c r="V496" s="359"/>
      <c r="W496" s="359"/>
      <c r="X496" s="359"/>
      <c r="Y496" s="359"/>
      <c r="Z496" s="359"/>
      <c r="AA496" s="359"/>
      <c r="AB496" s="359"/>
      <c r="AC496" s="359"/>
      <c r="AD496" s="83"/>
    </row>
    <row r="497" spans="1:30" ht="18" hidden="1" customHeight="1">
      <c r="A497" s="90"/>
      <c r="B497" s="107"/>
      <c r="C497" s="108"/>
      <c r="D497" s="42"/>
      <c r="E497" s="43"/>
      <c r="F497" s="44"/>
      <c r="G497" s="141"/>
      <c r="H497" s="142"/>
      <c r="I497" s="142"/>
      <c r="J497" s="106"/>
      <c r="K497" s="87">
        <f t="shared" si="28"/>
        <v>0</v>
      </c>
      <c r="L497" s="87">
        <f t="shared" si="29"/>
        <v>0</v>
      </c>
      <c r="M497" s="46">
        <f t="shared" si="30"/>
        <v>0</v>
      </c>
      <c r="N497" s="337"/>
      <c r="O497" s="337"/>
      <c r="P497" s="337"/>
      <c r="Q497" s="337"/>
      <c r="R497" s="337"/>
      <c r="S497" s="337"/>
      <c r="T497" s="337"/>
      <c r="U497" s="337"/>
      <c r="V497" s="337"/>
      <c r="W497" s="337"/>
      <c r="X497" s="337"/>
      <c r="Y497" s="337"/>
      <c r="Z497" s="337"/>
      <c r="AA497" s="337"/>
      <c r="AB497" s="337"/>
      <c r="AC497" s="337"/>
      <c r="AD497" s="83"/>
    </row>
    <row r="498" spans="1:30" ht="18" hidden="1" customHeight="1">
      <c r="A498" s="121"/>
      <c r="B498" s="107"/>
      <c r="C498" s="108"/>
      <c r="D498" s="42"/>
      <c r="E498" s="43"/>
      <c r="F498" s="44"/>
      <c r="G498" s="141"/>
      <c r="H498" s="142"/>
      <c r="I498" s="142"/>
      <c r="J498" s="106"/>
      <c r="K498" s="87">
        <f t="shared" si="28"/>
        <v>0</v>
      </c>
      <c r="L498" s="87">
        <f t="shared" si="29"/>
        <v>0</v>
      </c>
      <c r="M498" s="46">
        <f t="shared" si="30"/>
        <v>0</v>
      </c>
      <c r="N498" s="359"/>
      <c r="O498" s="359"/>
      <c r="P498" s="359"/>
      <c r="Q498" s="359"/>
      <c r="R498" s="359"/>
      <c r="S498" s="359"/>
      <c r="T498" s="359"/>
      <c r="U498" s="359"/>
      <c r="V498" s="359"/>
      <c r="W498" s="359"/>
      <c r="X498" s="359"/>
      <c r="Y498" s="359"/>
      <c r="Z498" s="359"/>
      <c r="AA498" s="359"/>
      <c r="AB498" s="359"/>
      <c r="AC498" s="359"/>
      <c r="AD498" s="83"/>
    </row>
    <row r="499" spans="1:30" ht="18" hidden="1" customHeight="1">
      <c r="A499" s="90"/>
      <c r="B499" s="107"/>
      <c r="C499" s="108"/>
      <c r="D499" s="42"/>
      <c r="E499" s="43"/>
      <c r="F499" s="44"/>
      <c r="G499" s="170"/>
      <c r="H499" s="144"/>
      <c r="I499" s="157"/>
      <c r="J499" s="106"/>
      <c r="K499" s="87">
        <f t="shared" si="28"/>
        <v>0</v>
      </c>
      <c r="L499" s="87">
        <f t="shared" si="29"/>
        <v>0</v>
      </c>
      <c r="M499" s="46">
        <f t="shared" si="30"/>
        <v>0</v>
      </c>
      <c r="N499" s="337"/>
      <c r="O499" s="337"/>
      <c r="P499" s="337"/>
      <c r="Q499" s="337"/>
      <c r="R499" s="337"/>
      <c r="S499" s="337"/>
      <c r="T499" s="337"/>
      <c r="U499" s="337"/>
      <c r="V499" s="337"/>
      <c r="W499" s="337"/>
      <c r="X499" s="337"/>
      <c r="Y499" s="337"/>
      <c r="Z499" s="337"/>
      <c r="AA499" s="337"/>
      <c r="AB499" s="337"/>
      <c r="AC499" s="337"/>
      <c r="AD499" s="83"/>
    </row>
    <row r="500" spans="1:30" ht="18" customHeight="1">
      <c r="A500" s="104">
        <v>25</v>
      </c>
      <c r="B500" s="60" t="s">
        <v>123</v>
      </c>
      <c r="C500" s="61" t="s">
        <v>124</v>
      </c>
      <c r="D500" s="42">
        <v>21100150701</v>
      </c>
      <c r="E500" s="43" t="s">
        <v>148</v>
      </c>
      <c r="F500" s="74" t="s">
        <v>149</v>
      </c>
      <c r="G500" s="141">
        <v>1</v>
      </c>
      <c r="H500" s="205">
        <v>30</v>
      </c>
      <c r="I500" s="205">
        <v>30</v>
      </c>
      <c r="J500" s="106">
        <v>22</v>
      </c>
      <c r="K500" s="87">
        <f t="shared" si="28"/>
        <v>1</v>
      </c>
      <c r="L500" s="87">
        <f t="shared" si="29"/>
        <v>1</v>
      </c>
      <c r="M500" s="46">
        <f t="shared" si="30"/>
        <v>52.5</v>
      </c>
      <c r="N500" s="365">
        <v>67.5</v>
      </c>
      <c r="O500" s="351"/>
      <c r="P500" s="349">
        <f>SUM(M500:M523)+N500+O500</f>
        <v>1312.6</v>
      </c>
      <c r="Q500" s="351">
        <v>0</v>
      </c>
      <c r="R500" s="349">
        <v>21</v>
      </c>
      <c r="S500" s="355">
        <v>450</v>
      </c>
      <c r="T500" s="351">
        <v>450</v>
      </c>
      <c r="U500" s="355">
        <v>112</v>
      </c>
      <c r="V500" s="353">
        <v>112</v>
      </c>
      <c r="W500" s="355">
        <v>56</v>
      </c>
      <c r="X500" s="351">
        <v>56</v>
      </c>
      <c r="Y500" s="349">
        <f>ROUND((P500-T500),1)</f>
        <v>862.6</v>
      </c>
      <c r="Z500" s="357">
        <f>IF(OR(SUM(V500:V523)="",SUM(Q500:Q523)=""),0,IF(OR(SUM(U500:U523)=320,SUM(V500:V523)&gt;0),ROUND((SUM(Q500:Q523)-SUM(V500:V523)),1),0))</f>
        <v>-112</v>
      </c>
      <c r="AA500" s="357">
        <f>IF(OR(SUM(X500:X523)="",SUM(R500:R523)=""),0,IF(OR(SUM(W500:W523)=160,SUM(X500:X523)&gt;0),ROUND((SUM(R500:R523)-SUM(X500:X523)),1),0))</f>
        <v>-35</v>
      </c>
      <c r="AB500" s="371"/>
      <c r="AC500" s="360">
        <f>SUM(Y500:AA523)</f>
        <v>715.6</v>
      </c>
      <c r="AD500" s="83"/>
    </row>
    <row r="501" spans="1:30" ht="18" customHeight="1">
      <c r="A501" s="90"/>
      <c r="B501" s="107"/>
      <c r="C501" s="108"/>
      <c r="D501" s="42">
        <v>21100148201</v>
      </c>
      <c r="E501" s="43" t="s">
        <v>150</v>
      </c>
      <c r="F501" s="44" t="s">
        <v>149</v>
      </c>
      <c r="G501" s="139">
        <v>1</v>
      </c>
      <c r="H501" s="205">
        <v>30</v>
      </c>
      <c r="I501" s="205">
        <v>30</v>
      </c>
      <c r="J501" s="106">
        <v>22</v>
      </c>
      <c r="K501" s="87">
        <f t="shared" si="28"/>
        <v>1</v>
      </c>
      <c r="L501" s="87">
        <f t="shared" si="29"/>
        <v>1</v>
      </c>
      <c r="M501" s="46">
        <f t="shared" si="30"/>
        <v>52.5</v>
      </c>
      <c r="N501" s="337"/>
      <c r="O501" s="337"/>
      <c r="P501" s="337"/>
      <c r="Q501" s="337"/>
      <c r="R501" s="337"/>
      <c r="S501" s="337"/>
      <c r="T501" s="337"/>
      <c r="U501" s="337"/>
      <c r="V501" s="337"/>
      <c r="W501" s="337"/>
      <c r="X501" s="337"/>
      <c r="Y501" s="337"/>
      <c r="Z501" s="337"/>
      <c r="AA501" s="337"/>
      <c r="AB501" s="337"/>
      <c r="AC501" s="337"/>
      <c r="AD501" s="83"/>
    </row>
    <row r="502" spans="1:30" ht="18" customHeight="1">
      <c r="A502" s="90"/>
      <c r="B502" s="107"/>
      <c r="C502" s="108"/>
      <c r="D502" s="42" t="s">
        <v>151</v>
      </c>
      <c r="E502" s="43" t="s">
        <v>150</v>
      </c>
      <c r="F502" s="44" t="s">
        <v>342</v>
      </c>
      <c r="G502" s="139">
        <v>1</v>
      </c>
      <c r="H502" s="205">
        <v>30</v>
      </c>
      <c r="I502" s="205">
        <v>30</v>
      </c>
      <c r="J502" s="106">
        <v>43</v>
      </c>
      <c r="K502" s="87">
        <f t="shared" si="28"/>
        <v>1.2</v>
      </c>
      <c r="L502" s="87">
        <f t="shared" si="29"/>
        <v>1.2</v>
      </c>
      <c r="M502" s="46">
        <f t="shared" si="30"/>
        <v>63</v>
      </c>
      <c r="N502" s="337"/>
      <c r="O502" s="337"/>
      <c r="P502" s="337"/>
      <c r="Q502" s="337"/>
      <c r="R502" s="337"/>
      <c r="S502" s="337"/>
      <c r="T502" s="337"/>
      <c r="U502" s="337"/>
      <c r="V502" s="337"/>
      <c r="W502" s="337"/>
      <c r="X502" s="337"/>
      <c r="Y502" s="337"/>
      <c r="Z502" s="337"/>
      <c r="AA502" s="337"/>
      <c r="AB502" s="337"/>
      <c r="AC502" s="337"/>
      <c r="AD502" s="83"/>
    </row>
    <row r="503" spans="1:30" ht="18" customHeight="1">
      <c r="A503" s="90"/>
      <c r="B503" s="107"/>
      <c r="C503" s="108"/>
      <c r="D503" s="42" t="s">
        <v>152</v>
      </c>
      <c r="E503" s="43" t="s">
        <v>153</v>
      </c>
      <c r="F503" s="44" t="s">
        <v>149</v>
      </c>
      <c r="G503" s="139">
        <v>1</v>
      </c>
      <c r="H503" s="205">
        <v>30</v>
      </c>
      <c r="I503" s="205">
        <v>30</v>
      </c>
      <c r="J503" s="106">
        <v>22</v>
      </c>
      <c r="K503" s="87">
        <f t="shared" si="28"/>
        <v>1</v>
      </c>
      <c r="L503" s="87">
        <f t="shared" si="29"/>
        <v>1</v>
      </c>
      <c r="M503" s="46">
        <f t="shared" si="30"/>
        <v>52.5</v>
      </c>
      <c r="N503" s="337"/>
      <c r="O503" s="337"/>
      <c r="P503" s="337"/>
      <c r="Q503" s="337"/>
      <c r="R503" s="337"/>
      <c r="S503" s="337"/>
      <c r="T503" s="337"/>
      <c r="U503" s="337"/>
      <c r="V503" s="337"/>
      <c r="W503" s="337"/>
      <c r="X503" s="337"/>
      <c r="Y503" s="337"/>
      <c r="Z503" s="337"/>
      <c r="AA503" s="337"/>
      <c r="AB503" s="337"/>
      <c r="AC503" s="337"/>
      <c r="AD503" s="83"/>
    </row>
    <row r="504" spans="1:30" ht="18" customHeight="1">
      <c r="A504" s="90"/>
      <c r="B504" s="107"/>
      <c r="C504" s="108"/>
      <c r="D504" s="42" t="s">
        <v>154</v>
      </c>
      <c r="E504" s="43" t="s">
        <v>155</v>
      </c>
      <c r="F504" s="44" t="s">
        <v>156</v>
      </c>
      <c r="G504" s="139">
        <v>1</v>
      </c>
      <c r="H504" s="205">
        <v>35</v>
      </c>
      <c r="I504" s="205"/>
      <c r="J504" s="106">
        <v>70</v>
      </c>
      <c r="K504" s="87">
        <f t="shared" si="28"/>
        <v>1.3</v>
      </c>
      <c r="L504" s="87">
        <f t="shared" si="29"/>
        <v>0</v>
      </c>
      <c r="M504" s="46">
        <f t="shared" si="30"/>
        <v>45.5</v>
      </c>
      <c r="N504" s="337"/>
      <c r="O504" s="337"/>
      <c r="P504" s="337"/>
      <c r="Q504" s="337"/>
      <c r="R504" s="337"/>
      <c r="S504" s="337"/>
      <c r="T504" s="337"/>
      <c r="U504" s="337"/>
      <c r="V504" s="337"/>
      <c r="W504" s="337"/>
      <c r="X504" s="337"/>
      <c r="Y504" s="337"/>
      <c r="Z504" s="337"/>
      <c r="AA504" s="337"/>
      <c r="AB504" s="337"/>
      <c r="AC504" s="337"/>
      <c r="AD504" s="83"/>
    </row>
    <row r="505" spans="1:30" ht="18" customHeight="1">
      <c r="A505" s="90"/>
      <c r="B505" s="107"/>
      <c r="C505" s="108"/>
      <c r="D505" s="42" t="s">
        <v>154</v>
      </c>
      <c r="E505" s="43" t="s">
        <v>155</v>
      </c>
      <c r="F505" s="44" t="s">
        <v>156</v>
      </c>
      <c r="G505" s="139">
        <v>1</v>
      </c>
      <c r="H505" s="205"/>
      <c r="I505" s="205">
        <v>55</v>
      </c>
      <c r="J505" s="106">
        <v>35</v>
      </c>
      <c r="K505" s="87">
        <f t="shared" si="28"/>
        <v>0</v>
      </c>
      <c r="L505" s="87">
        <f t="shared" si="29"/>
        <v>1.1000000000000001</v>
      </c>
      <c r="M505" s="46">
        <f t="shared" si="30"/>
        <v>45.4</v>
      </c>
      <c r="N505" s="337"/>
      <c r="O505" s="337"/>
      <c r="P505" s="337"/>
      <c r="Q505" s="337"/>
      <c r="R505" s="337"/>
      <c r="S505" s="337"/>
      <c r="T505" s="337"/>
      <c r="U505" s="337"/>
      <c r="V505" s="337"/>
      <c r="W505" s="337"/>
      <c r="X505" s="337"/>
      <c r="Y505" s="337"/>
      <c r="Z505" s="337"/>
      <c r="AA505" s="337"/>
      <c r="AB505" s="337"/>
      <c r="AC505" s="337"/>
      <c r="AD505" s="83"/>
    </row>
    <row r="506" spans="1:30" ht="18" customHeight="1">
      <c r="A506" s="90"/>
      <c r="B506" s="107"/>
      <c r="C506" s="108"/>
      <c r="D506" s="42" t="s">
        <v>154</v>
      </c>
      <c r="E506" s="43" t="s">
        <v>155</v>
      </c>
      <c r="F506" s="44" t="s">
        <v>156</v>
      </c>
      <c r="G506" s="139">
        <v>1</v>
      </c>
      <c r="H506" s="205"/>
      <c r="I506" s="205">
        <v>55</v>
      </c>
      <c r="J506" s="106">
        <v>35</v>
      </c>
      <c r="K506" s="87">
        <f t="shared" si="28"/>
        <v>0</v>
      </c>
      <c r="L506" s="87">
        <f t="shared" si="29"/>
        <v>1.1000000000000001</v>
      </c>
      <c r="M506" s="46">
        <f t="shared" si="30"/>
        <v>45.4</v>
      </c>
      <c r="N506" s="337"/>
      <c r="O506" s="337"/>
      <c r="P506" s="337"/>
      <c r="Q506" s="337"/>
      <c r="R506" s="337"/>
      <c r="S506" s="337"/>
      <c r="T506" s="337"/>
      <c r="U506" s="337"/>
      <c r="V506" s="337"/>
      <c r="W506" s="337"/>
      <c r="X506" s="337"/>
      <c r="Y506" s="337"/>
      <c r="Z506" s="337"/>
      <c r="AA506" s="337"/>
      <c r="AB506" s="337"/>
      <c r="AC506" s="337"/>
      <c r="AD506" s="83"/>
    </row>
    <row r="507" spans="1:30" ht="18" customHeight="1">
      <c r="A507" s="90"/>
      <c r="B507" s="107"/>
      <c r="C507" s="108"/>
      <c r="D507" s="42" t="s">
        <v>157</v>
      </c>
      <c r="E507" s="43" t="s">
        <v>158</v>
      </c>
      <c r="F507" s="44" t="s">
        <v>159</v>
      </c>
      <c r="G507" s="139">
        <v>1</v>
      </c>
      <c r="H507" s="205">
        <v>45</v>
      </c>
      <c r="I507" s="205">
        <v>30</v>
      </c>
      <c r="J507" s="106">
        <v>32</v>
      </c>
      <c r="K507" s="87">
        <f t="shared" si="28"/>
        <v>1</v>
      </c>
      <c r="L507" s="87">
        <f t="shared" si="29"/>
        <v>1.1000000000000001</v>
      </c>
      <c r="M507" s="46">
        <f t="shared" si="30"/>
        <v>69.8</v>
      </c>
      <c r="N507" s="337"/>
      <c r="O507" s="337"/>
      <c r="P507" s="337"/>
      <c r="Q507" s="337"/>
      <c r="R507" s="337"/>
      <c r="S507" s="337"/>
      <c r="T507" s="337"/>
      <c r="U507" s="337"/>
      <c r="V507" s="337"/>
      <c r="W507" s="337"/>
      <c r="X507" s="337"/>
      <c r="Y507" s="337"/>
      <c r="Z507" s="337"/>
      <c r="AA507" s="337"/>
      <c r="AB507" s="337"/>
      <c r="AC507" s="337"/>
      <c r="AD507" s="83"/>
    </row>
    <row r="508" spans="1:30" ht="18" customHeight="1">
      <c r="A508" s="90"/>
      <c r="B508" s="107"/>
      <c r="C508" s="108"/>
      <c r="D508" s="42" t="s">
        <v>160</v>
      </c>
      <c r="E508" s="43" t="s">
        <v>161</v>
      </c>
      <c r="F508" s="44" t="s">
        <v>162</v>
      </c>
      <c r="G508" s="139">
        <v>1</v>
      </c>
      <c r="H508" s="205">
        <v>30</v>
      </c>
      <c r="I508" s="205">
        <v>60</v>
      </c>
      <c r="J508" s="106">
        <v>40</v>
      </c>
      <c r="K508" s="87">
        <f t="shared" si="28"/>
        <v>1.2</v>
      </c>
      <c r="L508" s="87">
        <f t="shared" si="29"/>
        <v>1.2</v>
      </c>
      <c r="M508" s="46">
        <f t="shared" si="30"/>
        <v>90</v>
      </c>
      <c r="N508" s="337"/>
      <c r="O508" s="337"/>
      <c r="P508" s="337"/>
      <c r="Q508" s="337"/>
      <c r="R508" s="337"/>
      <c r="S508" s="337"/>
      <c r="T508" s="337"/>
      <c r="U508" s="337"/>
      <c r="V508" s="337"/>
      <c r="W508" s="337"/>
      <c r="X508" s="337"/>
      <c r="Y508" s="337"/>
      <c r="Z508" s="337"/>
      <c r="AA508" s="337"/>
      <c r="AB508" s="337"/>
      <c r="AC508" s="337"/>
      <c r="AD508" s="83"/>
    </row>
    <row r="509" spans="1:30" ht="18" customHeight="1">
      <c r="A509" s="90"/>
      <c r="B509" s="107"/>
      <c r="C509" s="108"/>
      <c r="D509" s="42"/>
      <c r="E509" s="43" t="s">
        <v>153</v>
      </c>
      <c r="F509" s="44" t="s">
        <v>163</v>
      </c>
      <c r="G509" s="139">
        <v>1</v>
      </c>
      <c r="H509" s="205">
        <v>45</v>
      </c>
      <c r="I509" s="205">
        <v>30</v>
      </c>
      <c r="J509" s="106">
        <v>40</v>
      </c>
      <c r="K509" s="87">
        <f t="shared" si="28"/>
        <v>1.2</v>
      </c>
      <c r="L509" s="87">
        <f t="shared" si="29"/>
        <v>1.2</v>
      </c>
      <c r="M509" s="46">
        <f t="shared" si="30"/>
        <v>81</v>
      </c>
      <c r="N509" s="337"/>
      <c r="O509" s="337"/>
      <c r="P509" s="337"/>
      <c r="Q509" s="337"/>
      <c r="R509" s="337"/>
      <c r="S509" s="337"/>
      <c r="T509" s="337"/>
      <c r="U509" s="337"/>
      <c r="V509" s="337"/>
      <c r="W509" s="337"/>
      <c r="X509" s="337"/>
      <c r="Y509" s="337"/>
      <c r="Z509" s="337"/>
      <c r="AA509" s="337"/>
      <c r="AB509" s="337"/>
      <c r="AC509" s="337"/>
      <c r="AD509" s="83"/>
    </row>
    <row r="510" spans="1:30" ht="18" customHeight="1">
      <c r="A510" s="90"/>
      <c r="B510" s="63"/>
      <c r="C510" s="108"/>
      <c r="D510" s="42"/>
      <c r="E510" s="127" t="s">
        <v>173</v>
      </c>
      <c r="F510" s="44" t="s">
        <v>260</v>
      </c>
      <c r="G510" s="139"/>
      <c r="H510" s="137"/>
      <c r="I510" s="156"/>
      <c r="J510" s="106"/>
      <c r="K510" s="87">
        <f t="shared" si="28"/>
        <v>0</v>
      </c>
      <c r="L510" s="87">
        <f t="shared" si="29"/>
        <v>0</v>
      </c>
      <c r="M510" s="46">
        <f t="shared" si="30"/>
        <v>0</v>
      </c>
      <c r="N510" s="337"/>
      <c r="O510" s="337"/>
      <c r="P510" s="337"/>
      <c r="Q510" s="337"/>
      <c r="R510" s="337"/>
      <c r="S510" s="337"/>
      <c r="T510" s="337"/>
      <c r="U510" s="337"/>
      <c r="V510" s="337"/>
      <c r="W510" s="337"/>
      <c r="X510" s="337"/>
      <c r="Y510" s="337"/>
      <c r="Z510" s="337"/>
      <c r="AA510" s="337"/>
      <c r="AB510" s="337"/>
      <c r="AC510" s="337"/>
      <c r="AD510" s="83"/>
    </row>
    <row r="511" spans="1:30" ht="18" customHeight="1">
      <c r="A511" s="90"/>
      <c r="B511" s="107"/>
      <c r="C511" s="108"/>
      <c r="D511" s="42"/>
      <c r="E511" s="207" t="s">
        <v>190</v>
      </c>
      <c r="F511" s="208" t="s">
        <v>68</v>
      </c>
      <c r="G511" s="221"/>
      <c r="H511" s="222"/>
      <c r="I511" s="223"/>
      <c r="J511" s="224">
        <v>37</v>
      </c>
      <c r="K511" s="87">
        <f t="shared" si="28"/>
        <v>0</v>
      </c>
      <c r="L511" s="87">
        <f t="shared" si="29"/>
        <v>0</v>
      </c>
      <c r="M511" s="46">
        <f t="shared" si="30"/>
        <v>18.5</v>
      </c>
      <c r="N511" s="337"/>
      <c r="O511" s="337"/>
      <c r="P511" s="337"/>
      <c r="Q511" s="337"/>
      <c r="R511" s="337"/>
      <c r="S511" s="337"/>
      <c r="T511" s="337"/>
      <c r="U511" s="337"/>
      <c r="V511" s="337"/>
      <c r="W511" s="337"/>
      <c r="X511" s="337"/>
      <c r="Y511" s="337"/>
      <c r="Z511" s="337"/>
      <c r="AA511" s="337"/>
      <c r="AB511" s="337"/>
      <c r="AC511" s="337"/>
      <c r="AD511" s="83"/>
    </row>
    <row r="512" spans="1:30" ht="18" customHeight="1">
      <c r="A512" s="90"/>
      <c r="B512" s="109"/>
      <c r="C512" s="108"/>
      <c r="D512" s="42"/>
      <c r="E512" s="43" t="s">
        <v>437</v>
      </c>
      <c r="F512" s="44" t="s">
        <v>202</v>
      </c>
      <c r="G512" s="139">
        <v>2</v>
      </c>
      <c r="H512" s="137">
        <v>15</v>
      </c>
      <c r="I512" s="156">
        <v>30</v>
      </c>
      <c r="J512" s="173">
        <v>40</v>
      </c>
      <c r="K512" s="87">
        <f t="shared" si="28"/>
        <v>1.2</v>
      </c>
      <c r="L512" s="87">
        <f t="shared" si="29"/>
        <v>1.2</v>
      </c>
      <c r="M512" s="46">
        <f t="shared" si="30"/>
        <v>45</v>
      </c>
      <c r="N512" s="337"/>
      <c r="O512" s="337"/>
      <c r="P512" s="337"/>
      <c r="Q512" s="337"/>
      <c r="R512" s="337"/>
      <c r="S512" s="337"/>
      <c r="T512" s="337"/>
      <c r="U512" s="337"/>
      <c r="V512" s="337"/>
      <c r="W512" s="337"/>
      <c r="X512" s="337"/>
      <c r="Y512" s="337"/>
      <c r="Z512" s="337"/>
      <c r="AA512" s="337"/>
      <c r="AB512" s="337"/>
      <c r="AC512" s="337"/>
      <c r="AD512" s="83"/>
    </row>
    <row r="513" spans="1:30" ht="18" customHeight="1">
      <c r="A513" s="90"/>
      <c r="B513" s="107"/>
      <c r="C513" s="108"/>
      <c r="D513" s="42"/>
      <c r="E513" s="43" t="s">
        <v>437</v>
      </c>
      <c r="F513" s="44" t="s">
        <v>237</v>
      </c>
      <c r="G513" s="139">
        <v>2</v>
      </c>
      <c r="H513" s="137">
        <v>15</v>
      </c>
      <c r="I513" s="156">
        <v>30</v>
      </c>
      <c r="J513" s="173">
        <v>40</v>
      </c>
      <c r="K513" s="87">
        <f t="shared" si="28"/>
        <v>1.2</v>
      </c>
      <c r="L513" s="87">
        <f t="shared" si="29"/>
        <v>1.2</v>
      </c>
      <c r="M513" s="46">
        <f t="shared" si="30"/>
        <v>45</v>
      </c>
      <c r="N513" s="337"/>
      <c r="O513" s="337"/>
      <c r="P513" s="337"/>
      <c r="Q513" s="337"/>
      <c r="R513" s="337"/>
      <c r="S513" s="337"/>
      <c r="T513" s="337"/>
      <c r="U513" s="337"/>
      <c r="V513" s="337"/>
      <c r="W513" s="337"/>
      <c r="X513" s="337"/>
      <c r="Y513" s="337"/>
      <c r="Z513" s="337"/>
      <c r="AA513" s="337"/>
      <c r="AB513" s="337"/>
      <c r="AC513" s="337"/>
      <c r="AD513" s="83"/>
    </row>
    <row r="514" spans="1:30" ht="18" customHeight="1">
      <c r="A514" s="90"/>
      <c r="B514" s="107"/>
      <c r="C514" s="108"/>
      <c r="D514" s="42"/>
      <c r="E514" s="43" t="s">
        <v>438</v>
      </c>
      <c r="F514" s="44" t="s">
        <v>216</v>
      </c>
      <c r="G514" s="139">
        <v>2</v>
      </c>
      <c r="H514" s="137">
        <v>30</v>
      </c>
      <c r="I514" s="156">
        <v>30</v>
      </c>
      <c r="J514" s="173">
        <v>40</v>
      </c>
      <c r="K514" s="87">
        <f t="shared" si="28"/>
        <v>1.2</v>
      </c>
      <c r="L514" s="87">
        <f t="shared" si="29"/>
        <v>1.2</v>
      </c>
      <c r="M514" s="46">
        <f t="shared" si="30"/>
        <v>63</v>
      </c>
      <c r="N514" s="337"/>
      <c r="O514" s="337"/>
      <c r="P514" s="337"/>
      <c r="Q514" s="337"/>
      <c r="R514" s="337"/>
      <c r="S514" s="337"/>
      <c r="T514" s="337"/>
      <c r="U514" s="337"/>
      <c r="V514" s="337"/>
      <c r="W514" s="337"/>
      <c r="X514" s="337"/>
      <c r="Y514" s="337"/>
      <c r="Z514" s="337"/>
      <c r="AA514" s="337"/>
      <c r="AB514" s="337"/>
      <c r="AC514" s="337"/>
      <c r="AD514" s="83"/>
    </row>
    <row r="515" spans="1:30" ht="18" customHeight="1">
      <c r="A515" s="121"/>
      <c r="B515" s="107"/>
      <c r="C515" s="108"/>
      <c r="D515" s="42"/>
      <c r="E515" s="43" t="s">
        <v>439</v>
      </c>
      <c r="F515" s="44" t="s">
        <v>260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28"/>
        <v>1.2</v>
      </c>
      <c r="L515" s="87">
        <f t="shared" si="29"/>
        <v>1.2</v>
      </c>
      <c r="M515" s="46">
        <f t="shared" si="30"/>
        <v>63</v>
      </c>
      <c r="N515" s="359"/>
      <c r="O515" s="359"/>
      <c r="P515" s="359"/>
      <c r="Q515" s="359"/>
      <c r="R515" s="359"/>
      <c r="S515" s="359"/>
      <c r="T515" s="359"/>
      <c r="U515" s="359"/>
      <c r="V515" s="359"/>
      <c r="W515" s="359"/>
      <c r="X515" s="359"/>
      <c r="Y515" s="359"/>
      <c r="Z515" s="359"/>
      <c r="AA515" s="359"/>
      <c r="AB515" s="359"/>
      <c r="AC515" s="359"/>
      <c r="AD515" s="83"/>
    </row>
    <row r="516" spans="1:30" ht="18" customHeight="1">
      <c r="A516" s="121"/>
      <c r="B516" s="107"/>
      <c r="C516" s="108"/>
      <c r="D516" s="42"/>
      <c r="E516" s="237" t="s">
        <v>394</v>
      </c>
      <c r="F516" s="238" t="s">
        <v>260</v>
      </c>
      <c r="G516" s="243">
        <v>2</v>
      </c>
      <c r="H516" s="244"/>
      <c r="I516" s="245"/>
      <c r="J516" s="246">
        <v>40</v>
      </c>
      <c r="K516" s="87">
        <f t="shared" si="28"/>
        <v>0</v>
      </c>
      <c r="L516" s="87">
        <f t="shared" si="29"/>
        <v>0</v>
      </c>
      <c r="M516" s="46">
        <f t="shared" si="30"/>
        <v>20</v>
      </c>
      <c r="N516" s="359"/>
      <c r="O516" s="359"/>
      <c r="P516" s="359"/>
      <c r="Q516" s="359"/>
      <c r="R516" s="359"/>
      <c r="S516" s="359"/>
      <c r="T516" s="359"/>
      <c r="U516" s="359"/>
      <c r="V516" s="359"/>
      <c r="W516" s="359"/>
      <c r="X516" s="359"/>
      <c r="Y516" s="359"/>
      <c r="Z516" s="359"/>
      <c r="AA516" s="359"/>
      <c r="AB516" s="359"/>
      <c r="AC516" s="359"/>
      <c r="AD516" s="83"/>
    </row>
    <row r="517" spans="1:30" s="225" customFormat="1" ht="18" customHeight="1">
      <c r="A517" s="121"/>
      <c r="B517" s="107"/>
      <c r="C517" s="108"/>
      <c r="D517" s="42"/>
      <c r="E517" s="43" t="s">
        <v>440</v>
      </c>
      <c r="F517" s="44" t="s">
        <v>242</v>
      </c>
      <c r="G517" s="139">
        <v>2</v>
      </c>
      <c r="H517" s="137">
        <v>30</v>
      </c>
      <c r="I517" s="156">
        <v>30</v>
      </c>
      <c r="J517" s="173">
        <v>40</v>
      </c>
      <c r="K517" s="87">
        <f t="shared" si="28"/>
        <v>1.2</v>
      </c>
      <c r="L517" s="87">
        <f t="shared" si="29"/>
        <v>1.2</v>
      </c>
      <c r="M517" s="46">
        <f t="shared" si="30"/>
        <v>63</v>
      </c>
      <c r="N517" s="359"/>
      <c r="O517" s="359"/>
      <c r="P517" s="359"/>
      <c r="Q517" s="359"/>
      <c r="R517" s="359"/>
      <c r="S517" s="359"/>
      <c r="T517" s="359"/>
      <c r="U517" s="359"/>
      <c r="V517" s="359"/>
      <c r="W517" s="359"/>
      <c r="X517" s="359"/>
      <c r="Y517" s="359"/>
      <c r="Z517" s="359"/>
      <c r="AA517" s="359"/>
      <c r="AB517" s="359"/>
      <c r="AC517" s="359"/>
      <c r="AD517" s="83"/>
    </row>
    <row r="518" spans="1:30" s="225" customFormat="1" ht="18" customHeight="1">
      <c r="A518" s="121"/>
      <c r="B518" s="107"/>
      <c r="C518" s="108"/>
      <c r="D518" s="42"/>
      <c r="E518" s="43" t="s">
        <v>440</v>
      </c>
      <c r="F518" s="44" t="s">
        <v>424</v>
      </c>
      <c r="G518" s="139">
        <v>2</v>
      </c>
      <c r="H518" s="137">
        <v>30</v>
      </c>
      <c r="I518" s="156">
        <v>30</v>
      </c>
      <c r="J518" s="173">
        <v>40</v>
      </c>
      <c r="K518" s="87">
        <f t="shared" si="28"/>
        <v>1.2</v>
      </c>
      <c r="L518" s="87">
        <f t="shared" si="29"/>
        <v>1.2</v>
      </c>
      <c r="M518" s="46">
        <f t="shared" si="30"/>
        <v>63</v>
      </c>
      <c r="N518" s="359"/>
      <c r="O518" s="359"/>
      <c r="P518" s="359"/>
      <c r="Q518" s="359"/>
      <c r="R518" s="359"/>
      <c r="S518" s="359"/>
      <c r="T518" s="359"/>
      <c r="U518" s="359"/>
      <c r="V518" s="359"/>
      <c r="W518" s="359"/>
      <c r="X518" s="359"/>
      <c r="Y518" s="359"/>
      <c r="Z518" s="359"/>
      <c r="AA518" s="359"/>
      <c r="AB518" s="359"/>
      <c r="AC518" s="359"/>
      <c r="AD518" s="83"/>
    </row>
    <row r="519" spans="1:30" s="225" customFormat="1" ht="18" customHeight="1">
      <c r="A519" s="121"/>
      <c r="B519" s="107"/>
      <c r="C519" s="108"/>
      <c r="D519" s="42"/>
      <c r="E519" s="43" t="s">
        <v>441</v>
      </c>
      <c r="F519" s="44" t="s">
        <v>262</v>
      </c>
      <c r="G519" s="139">
        <v>2</v>
      </c>
      <c r="H519" s="137">
        <v>35</v>
      </c>
      <c r="I519" s="156"/>
      <c r="J519" s="173">
        <v>40</v>
      </c>
      <c r="K519" s="87">
        <f t="shared" si="28"/>
        <v>1.2</v>
      </c>
      <c r="L519" s="87">
        <f t="shared" si="29"/>
        <v>0</v>
      </c>
      <c r="M519" s="46">
        <f t="shared" si="30"/>
        <v>42</v>
      </c>
      <c r="N519" s="359"/>
      <c r="O519" s="359"/>
      <c r="P519" s="359"/>
      <c r="Q519" s="359"/>
      <c r="R519" s="359"/>
      <c r="S519" s="359"/>
      <c r="T519" s="359"/>
      <c r="U519" s="359"/>
      <c r="V519" s="359"/>
      <c r="W519" s="359"/>
      <c r="X519" s="359"/>
      <c r="Y519" s="359"/>
      <c r="Z519" s="359"/>
      <c r="AA519" s="359"/>
      <c r="AB519" s="359"/>
      <c r="AC519" s="359"/>
      <c r="AD519" s="83"/>
    </row>
    <row r="520" spans="1:30" s="225" customFormat="1" ht="18" customHeight="1">
      <c r="A520" s="121"/>
      <c r="B520" s="107"/>
      <c r="C520" s="108"/>
      <c r="D520" s="42"/>
      <c r="E520" s="43" t="s">
        <v>513</v>
      </c>
      <c r="F520" s="44" t="s">
        <v>262</v>
      </c>
      <c r="G520" s="139">
        <v>2</v>
      </c>
      <c r="H520" s="137"/>
      <c r="I520" s="156">
        <v>40</v>
      </c>
      <c r="J520" s="173">
        <v>40</v>
      </c>
      <c r="K520" s="87">
        <f t="shared" si="28"/>
        <v>0</v>
      </c>
      <c r="L520" s="87">
        <f t="shared" si="29"/>
        <v>1.2</v>
      </c>
      <c r="M520" s="46">
        <f t="shared" si="30"/>
        <v>36</v>
      </c>
      <c r="N520" s="359"/>
      <c r="O520" s="359"/>
      <c r="P520" s="359"/>
      <c r="Q520" s="359"/>
      <c r="R520" s="359"/>
      <c r="S520" s="359"/>
      <c r="T520" s="359"/>
      <c r="U520" s="359"/>
      <c r="V520" s="359"/>
      <c r="W520" s="359"/>
      <c r="X520" s="359"/>
      <c r="Y520" s="359"/>
      <c r="Z520" s="359"/>
      <c r="AA520" s="359"/>
      <c r="AB520" s="359"/>
      <c r="AC520" s="359"/>
      <c r="AD520" s="83"/>
    </row>
    <row r="521" spans="1:30" ht="18" customHeight="1">
      <c r="A521" s="90"/>
      <c r="B521" s="107"/>
      <c r="C521" s="108"/>
      <c r="D521" s="42"/>
      <c r="E521" s="43" t="s">
        <v>512</v>
      </c>
      <c r="F521" s="44" t="s">
        <v>412</v>
      </c>
      <c r="G521" s="139">
        <v>2</v>
      </c>
      <c r="H521" s="137"/>
      <c r="I521" s="156">
        <v>40</v>
      </c>
      <c r="J521" s="173">
        <v>40</v>
      </c>
      <c r="K521" s="87">
        <f t="shared" si="28"/>
        <v>0</v>
      </c>
      <c r="L521" s="87">
        <f t="shared" si="29"/>
        <v>1.2</v>
      </c>
      <c r="M521" s="46">
        <f t="shared" si="30"/>
        <v>36</v>
      </c>
      <c r="N521" s="337"/>
      <c r="O521" s="337"/>
      <c r="P521" s="337"/>
      <c r="Q521" s="337"/>
      <c r="R521" s="337"/>
      <c r="S521" s="337"/>
      <c r="T521" s="337"/>
      <c r="U521" s="337"/>
      <c r="V521" s="337"/>
      <c r="W521" s="337"/>
      <c r="X521" s="337"/>
      <c r="Y521" s="337"/>
      <c r="Z521" s="337"/>
      <c r="AA521" s="337"/>
      <c r="AB521" s="337"/>
      <c r="AC521" s="337"/>
      <c r="AD521" s="83"/>
    </row>
    <row r="522" spans="1:30" ht="18" customHeight="1">
      <c r="A522" s="90"/>
      <c r="B522" s="107"/>
      <c r="C522" s="108"/>
      <c r="D522" s="42"/>
      <c r="E522" s="43" t="s">
        <v>439</v>
      </c>
      <c r="F522" s="44" t="s">
        <v>447</v>
      </c>
      <c r="G522" s="139">
        <v>2</v>
      </c>
      <c r="H522" s="137">
        <v>30</v>
      </c>
      <c r="I522" s="156">
        <v>30</v>
      </c>
      <c r="J522" s="173">
        <v>40</v>
      </c>
      <c r="K522" s="87">
        <f t="shared" si="28"/>
        <v>1.2</v>
      </c>
      <c r="L522" s="87">
        <f t="shared" si="29"/>
        <v>1.2</v>
      </c>
      <c r="M522" s="46">
        <f t="shared" si="30"/>
        <v>63</v>
      </c>
      <c r="N522" s="337"/>
      <c r="O522" s="337"/>
      <c r="P522" s="337"/>
      <c r="Q522" s="337"/>
      <c r="R522" s="337"/>
      <c r="S522" s="337"/>
      <c r="T522" s="337"/>
      <c r="U522" s="337"/>
      <c r="V522" s="337"/>
      <c r="W522" s="337"/>
      <c r="X522" s="337"/>
      <c r="Y522" s="337"/>
      <c r="Z522" s="337"/>
      <c r="AA522" s="359"/>
      <c r="AB522" s="337"/>
      <c r="AC522" s="337"/>
      <c r="AD522" s="83"/>
    </row>
    <row r="523" spans="1:30" ht="18" customHeight="1">
      <c r="A523" s="90"/>
      <c r="B523" s="109"/>
      <c r="C523" s="110"/>
      <c r="D523" s="42"/>
      <c r="E523" s="43" t="s">
        <v>161</v>
      </c>
      <c r="F523" s="44" t="s">
        <v>458</v>
      </c>
      <c r="G523" s="139">
        <v>2</v>
      </c>
      <c r="H523" s="137">
        <v>30</v>
      </c>
      <c r="I523" s="156">
        <v>60</v>
      </c>
      <c r="J523" s="173">
        <v>40</v>
      </c>
      <c r="K523" s="87">
        <f t="shared" si="28"/>
        <v>1.2</v>
      </c>
      <c r="L523" s="87">
        <f t="shared" si="29"/>
        <v>1.2</v>
      </c>
      <c r="M523" s="46">
        <f t="shared" si="30"/>
        <v>90</v>
      </c>
      <c r="N523" s="332"/>
      <c r="O523" s="332"/>
      <c r="P523" s="332"/>
      <c r="Q523" s="332"/>
      <c r="R523" s="332"/>
      <c r="S523" s="332"/>
      <c r="T523" s="332"/>
      <c r="U523" s="332"/>
      <c r="V523" s="332"/>
      <c r="W523" s="332"/>
      <c r="X523" s="332"/>
      <c r="Y523" s="332"/>
      <c r="Z523" s="332"/>
      <c r="AA523" s="337"/>
      <c r="AB523" s="332"/>
      <c r="AC523" s="332"/>
      <c r="AD523" s="83"/>
    </row>
    <row r="524" spans="1:30" ht="18" customHeight="1">
      <c r="A524" s="104">
        <v>26</v>
      </c>
      <c r="B524" s="60" t="s">
        <v>125</v>
      </c>
      <c r="C524" s="61" t="s">
        <v>126</v>
      </c>
      <c r="D524" s="42">
        <v>71400174902</v>
      </c>
      <c r="E524" s="43" t="s">
        <v>278</v>
      </c>
      <c r="F524" s="44" t="s">
        <v>242</v>
      </c>
      <c r="G524" s="136">
        <v>1</v>
      </c>
      <c r="H524" s="137">
        <v>32</v>
      </c>
      <c r="I524" s="156">
        <v>0</v>
      </c>
      <c r="J524" s="173">
        <v>80</v>
      </c>
      <c r="K524" s="87">
        <f t="shared" si="28"/>
        <v>1.3</v>
      </c>
      <c r="L524" s="87">
        <f t="shared" si="29"/>
        <v>0</v>
      </c>
      <c r="M524" s="46">
        <f t="shared" si="30"/>
        <v>41.6</v>
      </c>
      <c r="N524" s="365">
        <v>67.5</v>
      </c>
      <c r="O524" s="351"/>
      <c r="P524" s="349">
        <f>SUM(M524:M543)+N524+O524</f>
        <v>809.49999999999989</v>
      </c>
      <c r="Q524" s="351">
        <v>0</v>
      </c>
      <c r="R524" s="349">
        <v>56</v>
      </c>
      <c r="S524" s="355">
        <v>450</v>
      </c>
      <c r="T524" s="351">
        <v>450</v>
      </c>
      <c r="U524" s="355">
        <v>112</v>
      </c>
      <c r="V524" s="353">
        <v>112</v>
      </c>
      <c r="W524" s="355">
        <v>56</v>
      </c>
      <c r="X524" s="351">
        <v>56</v>
      </c>
      <c r="Y524" s="349">
        <f>ROUND((P524-T524),1)</f>
        <v>359.5</v>
      </c>
      <c r="Z524" s="357">
        <f>IF(OR(SUM(V524:V543)="",SUM(Q524:Q543)=""),0,IF(OR(SUM(U524:U543)=320,SUM(V524:V543)&gt;0),ROUND((SUM(Q524:Q543)-SUM(V524:V543)),1),0))</f>
        <v>-112</v>
      </c>
      <c r="AA524" s="357">
        <f>IF(OR(SUM(X524:X543)="",SUM(R524:R543)=""),0,IF(OR(SUM(W524:W543)=160,SUM(X524:X543)&gt;0),ROUND((SUM(R524:R543)-SUM(X524:X543)),1),0))</f>
        <v>0</v>
      </c>
      <c r="AB524" s="371"/>
      <c r="AC524" s="360">
        <f>SUM(Y524:AA543)</f>
        <v>247.5</v>
      </c>
      <c r="AD524" s="83"/>
    </row>
    <row r="525" spans="1:30" ht="18" customHeight="1">
      <c r="A525" s="90"/>
      <c r="B525" s="107"/>
      <c r="C525" s="108"/>
      <c r="D525" s="42">
        <v>21100150202</v>
      </c>
      <c r="E525" s="207" t="s">
        <v>190</v>
      </c>
      <c r="F525" s="208" t="s">
        <v>170</v>
      </c>
      <c r="G525" s="221">
        <v>1</v>
      </c>
      <c r="H525" s="222">
        <v>0</v>
      </c>
      <c r="I525" s="223">
        <v>45</v>
      </c>
      <c r="J525" s="224">
        <v>33</v>
      </c>
      <c r="K525" s="87">
        <f t="shared" si="28"/>
        <v>0</v>
      </c>
      <c r="L525" s="87">
        <f t="shared" si="29"/>
        <v>0</v>
      </c>
      <c r="M525" s="46">
        <f t="shared" si="30"/>
        <v>16.5</v>
      </c>
      <c r="N525" s="366"/>
      <c r="O525" s="337"/>
      <c r="P525" s="337"/>
      <c r="Q525" s="337"/>
      <c r="R525" s="337"/>
      <c r="S525" s="337"/>
      <c r="T525" s="337"/>
      <c r="U525" s="337"/>
      <c r="V525" s="337"/>
      <c r="W525" s="337"/>
      <c r="X525" s="337"/>
      <c r="Y525" s="337"/>
      <c r="Z525" s="337"/>
      <c r="AA525" s="337"/>
      <c r="AB525" s="337"/>
      <c r="AC525" s="337"/>
      <c r="AD525" s="83"/>
    </row>
    <row r="526" spans="1:30" ht="18" customHeight="1">
      <c r="A526" s="90"/>
      <c r="B526" s="107"/>
      <c r="C526" s="108"/>
      <c r="D526" s="42">
        <v>21100151401</v>
      </c>
      <c r="E526" s="43" t="s">
        <v>286</v>
      </c>
      <c r="F526" s="44" t="s">
        <v>189</v>
      </c>
      <c r="G526" s="139">
        <v>1</v>
      </c>
      <c r="H526" s="137">
        <v>15</v>
      </c>
      <c r="I526" s="156">
        <v>30</v>
      </c>
      <c r="J526" s="173">
        <v>28</v>
      </c>
      <c r="K526" s="87">
        <f t="shared" si="28"/>
        <v>1</v>
      </c>
      <c r="L526" s="87">
        <f t="shared" si="29"/>
        <v>1</v>
      </c>
      <c r="M526" s="46">
        <f t="shared" si="30"/>
        <v>37.5</v>
      </c>
      <c r="N526" s="366"/>
      <c r="O526" s="337"/>
      <c r="P526" s="337"/>
      <c r="Q526" s="337"/>
      <c r="R526" s="337"/>
      <c r="S526" s="337"/>
      <c r="T526" s="337"/>
      <c r="U526" s="337"/>
      <c r="V526" s="337"/>
      <c r="W526" s="337"/>
      <c r="X526" s="337"/>
      <c r="Y526" s="337"/>
      <c r="Z526" s="337"/>
      <c r="AA526" s="337"/>
      <c r="AB526" s="337"/>
      <c r="AC526" s="337"/>
      <c r="AD526" s="83"/>
    </row>
    <row r="527" spans="1:30" ht="18" customHeight="1">
      <c r="A527" s="90"/>
      <c r="B527" s="107"/>
      <c r="C527" s="108"/>
      <c r="D527" s="42">
        <v>41000092701</v>
      </c>
      <c r="E527" s="43" t="s">
        <v>287</v>
      </c>
      <c r="F527" s="44" t="s">
        <v>159</v>
      </c>
      <c r="G527" s="139">
        <v>1</v>
      </c>
      <c r="H527" s="137">
        <v>15</v>
      </c>
      <c r="I527" s="156">
        <v>30</v>
      </c>
      <c r="J527" s="173">
        <v>32</v>
      </c>
      <c r="K527" s="87">
        <f t="shared" ref="K527:K590" si="31">IF(OR(LEFT(E527,2)="ĐA",LEFT(E527,2)="DA",LEFT(E527,5)="Đồ án",LEFT(E527,5)="Đồán ",LEFT(E527,9)="Sinh hoạt",LEFT(E527,9)="sinh hoạt",LEFT(E527,6)="Cố vấn",LEFT(E527,6)="cố vấn",LEFT(E527,4)="cvht",LEFT(E527,4)="CVHT",LEFT(E527,4)="shcn",LEFT(E527,4)="SHCN"),0,(IF(AND(H527&gt;0,J527&gt;0),IF(J527&gt;60,1.3,IF(J527&gt;35,1.2,1)),0)))</f>
        <v>1</v>
      </c>
      <c r="L527" s="87">
        <f t="shared" ref="L527:L590" si="32">IF(OR(LEFT(E527,2)="ĐA",LEFT(E527,2)="DA",LEFT(E527,5)="Đồ án",LEFT(E527,5)="Đồán "),0,IF(AND(J527&gt;0,I527&gt;0),IF(AND(OR(LEFT(E527,4)="GDQP",LEFT(E527,4)="gdqp",LEFT(E527,19)="Giáo dục quốc phòng"),J527&gt;50),1.3,IF(J527&gt;35,1.2,IF(J527&gt;29,1.1,1))),0))</f>
        <v>1.1000000000000001</v>
      </c>
      <c r="M527" s="46">
        <f t="shared" ref="M527:M590" si="33">ROUND(IF(OR(LEFT(E527,2)="ĐA",LEFT(E527,2)="DA",LEFT(E527,5)="Đồ án",LEFT(E527,5)="Đồán "),J527*0.5,(IF(H527&gt;0,H527*K527,"0")+IF(I527&gt;0,(I527*0.75)*L527,"0"))),1)</f>
        <v>39.799999999999997</v>
      </c>
      <c r="N527" s="366"/>
      <c r="O527" s="337"/>
      <c r="P527" s="337"/>
      <c r="Q527" s="337"/>
      <c r="R527" s="337"/>
      <c r="S527" s="337"/>
      <c r="T527" s="337"/>
      <c r="U527" s="337"/>
      <c r="V527" s="337"/>
      <c r="W527" s="337"/>
      <c r="X527" s="337"/>
      <c r="Y527" s="337"/>
      <c r="Z527" s="337"/>
      <c r="AA527" s="337"/>
      <c r="AB527" s="337"/>
      <c r="AC527" s="337"/>
      <c r="AD527" s="83"/>
    </row>
    <row r="528" spans="1:30" ht="18" customHeight="1">
      <c r="A528" s="90"/>
      <c r="B528" s="107"/>
      <c r="C528" s="108"/>
      <c r="D528" s="42">
        <v>21100124301</v>
      </c>
      <c r="E528" s="43" t="s">
        <v>288</v>
      </c>
      <c r="F528" s="44" t="s">
        <v>260</v>
      </c>
      <c r="G528" s="139">
        <v>1</v>
      </c>
      <c r="H528" s="137">
        <v>30</v>
      </c>
      <c r="I528" s="156">
        <v>30</v>
      </c>
      <c r="J528" s="173">
        <v>55</v>
      </c>
      <c r="K528" s="87">
        <f t="shared" si="31"/>
        <v>1.2</v>
      </c>
      <c r="L528" s="87">
        <f t="shared" si="32"/>
        <v>1.2</v>
      </c>
      <c r="M528" s="46">
        <f t="shared" si="33"/>
        <v>63</v>
      </c>
      <c r="N528" s="366"/>
      <c r="O528" s="337"/>
      <c r="P528" s="337"/>
      <c r="Q528" s="337"/>
      <c r="R528" s="337"/>
      <c r="S528" s="337"/>
      <c r="T528" s="337"/>
      <c r="U528" s="337"/>
      <c r="V528" s="337"/>
      <c r="W528" s="337"/>
      <c r="X528" s="337"/>
      <c r="Y528" s="337"/>
      <c r="Z528" s="337"/>
      <c r="AA528" s="337"/>
      <c r="AB528" s="337"/>
      <c r="AC528" s="337"/>
      <c r="AD528" s="83"/>
    </row>
    <row r="529" spans="1:30" ht="18" customHeight="1">
      <c r="A529" s="90"/>
      <c r="B529" s="107"/>
      <c r="C529" s="108"/>
      <c r="D529" s="42">
        <v>20200014401</v>
      </c>
      <c r="E529" s="43" t="s">
        <v>288</v>
      </c>
      <c r="F529" s="44" t="s">
        <v>202</v>
      </c>
      <c r="G529" s="139">
        <v>1</v>
      </c>
      <c r="H529" s="137">
        <v>15</v>
      </c>
      <c r="I529" s="156">
        <v>30</v>
      </c>
      <c r="J529" s="173">
        <v>41</v>
      </c>
      <c r="K529" s="87">
        <f t="shared" si="31"/>
        <v>1.2</v>
      </c>
      <c r="L529" s="87">
        <f t="shared" si="32"/>
        <v>1.2</v>
      </c>
      <c r="M529" s="46">
        <f t="shared" si="33"/>
        <v>45</v>
      </c>
      <c r="N529" s="366"/>
      <c r="O529" s="337"/>
      <c r="P529" s="337"/>
      <c r="Q529" s="337"/>
      <c r="R529" s="337"/>
      <c r="S529" s="337"/>
      <c r="T529" s="337"/>
      <c r="U529" s="337"/>
      <c r="V529" s="337"/>
      <c r="W529" s="337"/>
      <c r="X529" s="337"/>
      <c r="Y529" s="337"/>
      <c r="Z529" s="337"/>
      <c r="AA529" s="337"/>
      <c r="AB529" s="337"/>
      <c r="AC529" s="337"/>
      <c r="AD529" s="83"/>
    </row>
    <row r="530" spans="1:30" ht="18" customHeight="1">
      <c r="A530" s="90"/>
      <c r="B530" s="107"/>
      <c r="C530" s="108"/>
      <c r="D530" s="42">
        <v>20200014402</v>
      </c>
      <c r="E530" s="43" t="s">
        <v>288</v>
      </c>
      <c r="F530" s="44" t="s">
        <v>237</v>
      </c>
      <c r="G530" s="139">
        <v>1</v>
      </c>
      <c r="H530" s="137">
        <v>15</v>
      </c>
      <c r="I530" s="156">
        <v>30</v>
      </c>
      <c r="J530" s="173">
        <v>44</v>
      </c>
      <c r="K530" s="87">
        <f t="shared" si="31"/>
        <v>1.2</v>
      </c>
      <c r="L530" s="87">
        <f t="shared" si="32"/>
        <v>1.2</v>
      </c>
      <c r="M530" s="46">
        <f t="shared" si="33"/>
        <v>45</v>
      </c>
      <c r="N530" s="366"/>
      <c r="O530" s="337"/>
      <c r="P530" s="337"/>
      <c r="Q530" s="337"/>
      <c r="R530" s="337"/>
      <c r="S530" s="337"/>
      <c r="T530" s="337"/>
      <c r="U530" s="337"/>
      <c r="V530" s="337"/>
      <c r="W530" s="337"/>
      <c r="X530" s="337"/>
      <c r="Y530" s="337"/>
      <c r="Z530" s="337"/>
      <c r="AA530" s="337"/>
      <c r="AB530" s="337"/>
      <c r="AC530" s="337"/>
      <c r="AD530" s="83"/>
    </row>
    <row r="531" spans="1:30" ht="18" customHeight="1">
      <c r="A531" s="90"/>
      <c r="B531" s="107"/>
      <c r="C531" s="108"/>
      <c r="D531" s="42">
        <v>71400174901</v>
      </c>
      <c r="E531" s="43" t="s">
        <v>278</v>
      </c>
      <c r="F531" s="44" t="s">
        <v>243</v>
      </c>
      <c r="G531" s="139">
        <v>1</v>
      </c>
      <c r="H531" s="137">
        <v>32</v>
      </c>
      <c r="I531" s="156">
        <v>28</v>
      </c>
      <c r="J531" s="173">
        <v>47</v>
      </c>
      <c r="K531" s="87">
        <f t="shared" si="31"/>
        <v>1.2</v>
      </c>
      <c r="L531" s="87">
        <f t="shared" si="32"/>
        <v>1.2</v>
      </c>
      <c r="M531" s="46">
        <f t="shared" si="33"/>
        <v>63.6</v>
      </c>
      <c r="N531" s="366"/>
      <c r="O531" s="337"/>
      <c r="P531" s="337"/>
      <c r="Q531" s="337"/>
      <c r="R531" s="337"/>
      <c r="S531" s="337"/>
      <c r="T531" s="337"/>
      <c r="U531" s="337"/>
      <c r="V531" s="337"/>
      <c r="W531" s="337"/>
      <c r="X531" s="337"/>
      <c r="Y531" s="337"/>
      <c r="Z531" s="337"/>
      <c r="AA531" s="337"/>
      <c r="AB531" s="337"/>
      <c r="AC531" s="337"/>
      <c r="AD531" s="83"/>
    </row>
    <row r="532" spans="1:30" ht="18" customHeight="1">
      <c r="A532" s="90"/>
      <c r="B532" s="107"/>
      <c r="C532" s="108"/>
      <c r="D532" s="42">
        <v>71400174902</v>
      </c>
      <c r="E532" s="127" t="s">
        <v>278</v>
      </c>
      <c r="F532" s="184" t="s">
        <v>242</v>
      </c>
      <c r="G532" s="139">
        <v>1</v>
      </c>
      <c r="H532" s="137">
        <v>0</v>
      </c>
      <c r="I532" s="156">
        <v>28</v>
      </c>
      <c r="J532" s="173">
        <v>40</v>
      </c>
      <c r="K532" s="87">
        <f t="shared" si="31"/>
        <v>0</v>
      </c>
      <c r="L532" s="87">
        <f t="shared" si="32"/>
        <v>1.2</v>
      </c>
      <c r="M532" s="46">
        <f t="shared" si="33"/>
        <v>25.2</v>
      </c>
      <c r="N532" s="366"/>
      <c r="O532" s="337"/>
      <c r="P532" s="337"/>
      <c r="Q532" s="337"/>
      <c r="R532" s="337"/>
      <c r="S532" s="337"/>
      <c r="T532" s="337"/>
      <c r="U532" s="337"/>
      <c r="V532" s="337"/>
      <c r="W532" s="337"/>
      <c r="X532" s="337"/>
      <c r="Y532" s="337"/>
      <c r="Z532" s="337"/>
      <c r="AA532" s="337"/>
      <c r="AB532" s="337"/>
      <c r="AC532" s="337"/>
      <c r="AD532" s="83"/>
    </row>
    <row r="533" spans="1:30" ht="18" customHeight="1">
      <c r="A533" s="90"/>
      <c r="B533" s="107"/>
      <c r="C533" s="108"/>
      <c r="D533" s="42">
        <v>71400174902</v>
      </c>
      <c r="E533" s="43" t="s">
        <v>278</v>
      </c>
      <c r="F533" s="44" t="s">
        <v>242</v>
      </c>
      <c r="G533" s="139">
        <v>1</v>
      </c>
      <c r="H533" s="137">
        <v>0</v>
      </c>
      <c r="I533" s="156">
        <v>28</v>
      </c>
      <c r="J533" s="173">
        <v>40</v>
      </c>
      <c r="K533" s="87">
        <f t="shared" si="31"/>
        <v>0</v>
      </c>
      <c r="L533" s="87">
        <f t="shared" si="32"/>
        <v>1.2</v>
      </c>
      <c r="M533" s="46">
        <f t="shared" si="33"/>
        <v>25.2</v>
      </c>
      <c r="N533" s="366"/>
      <c r="O533" s="337"/>
      <c r="P533" s="337"/>
      <c r="Q533" s="337"/>
      <c r="R533" s="337"/>
      <c r="S533" s="337"/>
      <c r="T533" s="337"/>
      <c r="U533" s="337"/>
      <c r="V533" s="337"/>
      <c r="W533" s="337"/>
      <c r="X533" s="337"/>
      <c r="Y533" s="337"/>
      <c r="Z533" s="337"/>
      <c r="AA533" s="337"/>
      <c r="AB533" s="337"/>
      <c r="AC533" s="337"/>
      <c r="AD533" s="83"/>
    </row>
    <row r="534" spans="1:30" ht="18" customHeight="1">
      <c r="A534" s="121"/>
      <c r="B534" s="107"/>
      <c r="C534" s="108"/>
      <c r="D534" s="42"/>
      <c r="E534" s="43" t="s">
        <v>173</v>
      </c>
      <c r="F534" s="44" t="s">
        <v>320</v>
      </c>
      <c r="G534" s="139"/>
      <c r="H534" s="137"/>
      <c r="I534" s="156"/>
      <c r="J534" s="173"/>
      <c r="K534" s="87">
        <f t="shared" si="31"/>
        <v>0</v>
      </c>
      <c r="L534" s="87">
        <f t="shared" si="32"/>
        <v>0</v>
      </c>
      <c r="M534" s="46">
        <f t="shared" si="33"/>
        <v>0</v>
      </c>
      <c r="N534" s="366"/>
      <c r="O534" s="359"/>
      <c r="P534" s="359"/>
      <c r="Q534" s="359"/>
      <c r="R534" s="359"/>
      <c r="S534" s="359"/>
      <c r="T534" s="359"/>
      <c r="U534" s="359"/>
      <c r="V534" s="359"/>
      <c r="W534" s="359"/>
      <c r="X534" s="359"/>
      <c r="Y534" s="359"/>
      <c r="Z534" s="359"/>
      <c r="AA534" s="359"/>
      <c r="AB534" s="359"/>
      <c r="AC534" s="359"/>
      <c r="AD534" s="83"/>
    </row>
    <row r="535" spans="1:30" ht="18" customHeight="1">
      <c r="A535" s="121"/>
      <c r="B535" s="107"/>
      <c r="C535" s="108"/>
      <c r="D535" s="42"/>
      <c r="E535" s="43" t="s">
        <v>440</v>
      </c>
      <c r="F535" s="44" t="s">
        <v>319</v>
      </c>
      <c r="G535" s="139">
        <v>2</v>
      </c>
      <c r="H535" s="137">
        <v>45</v>
      </c>
      <c r="I535" s="156"/>
      <c r="J535" s="173">
        <v>40</v>
      </c>
      <c r="K535" s="87">
        <f t="shared" si="31"/>
        <v>1.2</v>
      </c>
      <c r="L535" s="87">
        <f t="shared" si="32"/>
        <v>0</v>
      </c>
      <c r="M535" s="46">
        <f t="shared" si="33"/>
        <v>54</v>
      </c>
      <c r="N535" s="366"/>
      <c r="O535" s="359"/>
      <c r="P535" s="359"/>
      <c r="Q535" s="359"/>
      <c r="R535" s="359"/>
      <c r="S535" s="359"/>
      <c r="T535" s="359"/>
      <c r="U535" s="359"/>
      <c r="V535" s="359"/>
      <c r="W535" s="359"/>
      <c r="X535" s="359"/>
      <c r="Y535" s="359"/>
      <c r="Z535" s="359"/>
      <c r="AA535" s="359"/>
      <c r="AB535" s="359"/>
      <c r="AC535" s="359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514</v>
      </c>
      <c r="F536" s="44" t="s">
        <v>319</v>
      </c>
      <c r="G536" s="139">
        <v>2</v>
      </c>
      <c r="H536" s="137"/>
      <c r="I536" s="156">
        <v>30</v>
      </c>
      <c r="J536" s="173">
        <v>40</v>
      </c>
      <c r="K536" s="87">
        <f t="shared" si="31"/>
        <v>0</v>
      </c>
      <c r="L536" s="87">
        <f t="shared" si="32"/>
        <v>1.2</v>
      </c>
      <c r="M536" s="46">
        <f t="shared" si="33"/>
        <v>27</v>
      </c>
      <c r="N536" s="366"/>
      <c r="O536" s="359"/>
      <c r="P536" s="359"/>
      <c r="Q536" s="359"/>
      <c r="R536" s="359"/>
      <c r="S536" s="359"/>
      <c r="T536" s="359"/>
      <c r="U536" s="359"/>
      <c r="V536" s="359"/>
      <c r="W536" s="359"/>
      <c r="X536" s="359"/>
      <c r="Y536" s="359"/>
      <c r="Z536" s="359"/>
      <c r="AA536" s="359"/>
      <c r="AB536" s="359"/>
      <c r="AC536" s="359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514</v>
      </c>
      <c r="F537" s="44" t="s">
        <v>319</v>
      </c>
      <c r="G537" s="139">
        <v>2</v>
      </c>
      <c r="H537" s="137"/>
      <c r="I537" s="156">
        <v>30</v>
      </c>
      <c r="J537" s="173">
        <v>40</v>
      </c>
      <c r="K537" s="87">
        <f t="shared" si="31"/>
        <v>0</v>
      </c>
      <c r="L537" s="87">
        <f t="shared" si="32"/>
        <v>1.2</v>
      </c>
      <c r="M537" s="46">
        <f t="shared" si="33"/>
        <v>27</v>
      </c>
      <c r="N537" s="366"/>
      <c r="O537" s="359"/>
      <c r="P537" s="359"/>
      <c r="Q537" s="359"/>
      <c r="R537" s="359"/>
      <c r="S537" s="359"/>
      <c r="T537" s="359"/>
      <c r="U537" s="359"/>
      <c r="V537" s="359"/>
      <c r="W537" s="359"/>
      <c r="X537" s="359"/>
      <c r="Y537" s="359"/>
      <c r="Z537" s="359"/>
      <c r="AA537" s="359"/>
      <c r="AB537" s="359"/>
      <c r="AC537" s="359"/>
      <c r="AD537" s="83"/>
    </row>
    <row r="538" spans="1:30" ht="18" customHeight="1">
      <c r="A538" s="121"/>
      <c r="B538" s="107"/>
      <c r="C538" s="108"/>
      <c r="D538" s="42"/>
      <c r="E538" s="43" t="s">
        <v>288</v>
      </c>
      <c r="F538" s="44" t="s">
        <v>324</v>
      </c>
      <c r="G538" s="139">
        <v>2</v>
      </c>
      <c r="H538" s="137">
        <v>15</v>
      </c>
      <c r="I538" s="156">
        <v>30</v>
      </c>
      <c r="J538" s="173">
        <v>40</v>
      </c>
      <c r="K538" s="87">
        <f t="shared" si="31"/>
        <v>1.2</v>
      </c>
      <c r="L538" s="87">
        <f t="shared" si="32"/>
        <v>1.2</v>
      </c>
      <c r="M538" s="46">
        <f t="shared" si="33"/>
        <v>45</v>
      </c>
      <c r="N538" s="366"/>
      <c r="O538" s="359"/>
      <c r="P538" s="359"/>
      <c r="Q538" s="359"/>
      <c r="R538" s="359"/>
      <c r="S538" s="359"/>
      <c r="T538" s="359"/>
      <c r="U538" s="359"/>
      <c r="V538" s="359"/>
      <c r="W538" s="359"/>
      <c r="X538" s="359"/>
      <c r="Y538" s="359"/>
      <c r="Z538" s="359"/>
      <c r="AA538" s="359"/>
      <c r="AB538" s="359"/>
      <c r="AC538" s="359"/>
      <c r="AD538" s="83"/>
    </row>
    <row r="539" spans="1:30" s="225" customFormat="1" ht="18" customHeight="1">
      <c r="A539" s="121"/>
      <c r="B539" s="107"/>
      <c r="C539" s="108"/>
      <c r="D539" s="42"/>
      <c r="E539" s="43" t="s">
        <v>288</v>
      </c>
      <c r="F539" s="44" t="s">
        <v>325</v>
      </c>
      <c r="G539" s="139">
        <v>2</v>
      </c>
      <c r="H539" s="137">
        <v>15</v>
      </c>
      <c r="I539" s="156">
        <v>30</v>
      </c>
      <c r="J539" s="173">
        <v>40</v>
      </c>
      <c r="K539" s="87">
        <f t="shared" si="31"/>
        <v>1.2</v>
      </c>
      <c r="L539" s="87">
        <f t="shared" si="32"/>
        <v>1.2</v>
      </c>
      <c r="M539" s="46">
        <f t="shared" si="33"/>
        <v>45</v>
      </c>
      <c r="N539" s="366"/>
      <c r="O539" s="359"/>
      <c r="P539" s="359"/>
      <c r="Q539" s="359"/>
      <c r="R539" s="359"/>
      <c r="S539" s="359"/>
      <c r="T539" s="359"/>
      <c r="U539" s="359"/>
      <c r="V539" s="359"/>
      <c r="W539" s="359"/>
      <c r="X539" s="359"/>
      <c r="Y539" s="359"/>
      <c r="Z539" s="359"/>
      <c r="AA539" s="359"/>
      <c r="AB539" s="359"/>
      <c r="AC539" s="359"/>
      <c r="AD539" s="83"/>
    </row>
    <row r="540" spans="1:30" s="225" customFormat="1" ht="18" customHeight="1">
      <c r="A540" s="121"/>
      <c r="B540" s="107"/>
      <c r="C540" s="108"/>
      <c r="D540" s="42"/>
      <c r="E540" s="43" t="s">
        <v>287</v>
      </c>
      <c r="F540" s="44" t="s">
        <v>243</v>
      </c>
      <c r="G540" s="139">
        <v>2</v>
      </c>
      <c r="H540" s="137">
        <v>15</v>
      </c>
      <c r="I540" s="156">
        <v>30</v>
      </c>
      <c r="J540" s="173">
        <v>40</v>
      </c>
      <c r="K540" s="87">
        <f t="shared" si="31"/>
        <v>1.2</v>
      </c>
      <c r="L540" s="87">
        <f t="shared" si="32"/>
        <v>1.2</v>
      </c>
      <c r="M540" s="46">
        <f t="shared" si="33"/>
        <v>45</v>
      </c>
      <c r="N540" s="366"/>
      <c r="O540" s="359"/>
      <c r="P540" s="359"/>
      <c r="Q540" s="359"/>
      <c r="R540" s="359"/>
      <c r="S540" s="359"/>
      <c r="T540" s="359"/>
      <c r="U540" s="359"/>
      <c r="V540" s="359"/>
      <c r="W540" s="359"/>
      <c r="X540" s="359"/>
      <c r="Y540" s="359"/>
      <c r="Z540" s="359"/>
      <c r="AA540" s="359"/>
      <c r="AB540" s="359"/>
      <c r="AC540" s="359"/>
      <c r="AD540" s="83"/>
    </row>
    <row r="541" spans="1:30" s="225" customFormat="1" ht="18" customHeight="1">
      <c r="A541" s="121"/>
      <c r="B541" s="107"/>
      <c r="C541" s="108"/>
      <c r="D541" s="42"/>
      <c r="E541" s="43" t="s">
        <v>442</v>
      </c>
      <c r="F541" s="44" t="s">
        <v>262</v>
      </c>
      <c r="G541" s="139">
        <v>2</v>
      </c>
      <c r="H541" s="137">
        <v>19</v>
      </c>
      <c r="I541" s="156"/>
      <c r="J541" s="173">
        <v>40</v>
      </c>
      <c r="K541" s="87">
        <f t="shared" si="31"/>
        <v>1.2</v>
      </c>
      <c r="L541" s="87">
        <f t="shared" si="32"/>
        <v>0</v>
      </c>
      <c r="M541" s="46">
        <f t="shared" si="33"/>
        <v>22.8</v>
      </c>
      <c r="N541" s="366"/>
      <c r="O541" s="359"/>
      <c r="P541" s="359"/>
      <c r="Q541" s="359"/>
      <c r="R541" s="359"/>
      <c r="S541" s="359"/>
      <c r="T541" s="359"/>
      <c r="U541" s="359"/>
      <c r="V541" s="359"/>
      <c r="W541" s="359"/>
      <c r="X541" s="359"/>
      <c r="Y541" s="359"/>
      <c r="Z541" s="359"/>
      <c r="AA541" s="359"/>
      <c r="AB541" s="359"/>
      <c r="AC541" s="359"/>
      <c r="AD541" s="83"/>
    </row>
    <row r="542" spans="1:30" s="225" customFormat="1" ht="18" customHeight="1">
      <c r="A542" s="121"/>
      <c r="B542" s="107"/>
      <c r="C542" s="108"/>
      <c r="D542" s="42"/>
      <c r="E542" s="43" t="s">
        <v>515</v>
      </c>
      <c r="F542" s="44" t="s">
        <v>262</v>
      </c>
      <c r="G542" s="139">
        <v>2</v>
      </c>
      <c r="H542" s="137"/>
      <c r="I542" s="156">
        <v>41</v>
      </c>
      <c r="J542" s="173">
        <v>40</v>
      </c>
      <c r="K542" s="87">
        <f t="shared" si="31"/>
        <v>0</v>
      </c>
      <c r="L542" s="87">
        <f t="shared" si="32"/>
        <v>1.2</v>
      </c>
      <c r="M542" s="46">
        <f t="shared" si="33"/>
        <v>36.9</v>
      </c>
      <c r="N542" s="366"/>
      <c r="O542" s="359"/>
      <c r="P542" s="359"/>
      <c r="Q542" s="359"/>
      <c r="R542" s="359"/>
      <c r="S542" s="359"/>
      <c r="T542" s="359"/>
      <c r="U542" s="359"/>
      <c r="V542" s="359"/>
      <c r="W542" s="359"/>
      <c r="X542" s="359"/>
      <c r="Y542" s="359"/>
      <c r="Z542" s="359"/>
      <c r="AA542" s="359"/>
      <c r="AB542" s="359"/>
      <c r="AC542" s="359"/>
      <c r="AD542" s="83"/>
    </row>
    <row r="543" spans="1:30" s="225" customFormat="1" ht="18" customHeight="1">
      <c r="A543" s="121"/>
      <c r="B543" s="107"/>
      <c r="C543" s="108"/>
      <c r="D543" s="42"/>
      <c r="E543" s="43" t="s">
        <v>516</v>
      </c>
      <c r="F543" s="44" t="s">
        <v>412</v>
      </c>
      <c r="G543" s="139">
        <v>2</v>
      </c>
      <c r="H543" s="137"/>
      <c r="I543" s="156">
        <v>41</v>
      </c>
      <c r="J543" s="173">
        <v>40</v>
      </c>
      <c r="K543" s="87">
        <f t="shared" si="31"/>
        <v>0</v>
      </c>
      <c r="L543" s="87">
        <f t="shared" si="32"/>
        <v>1.2</v>
      </c>
      <c r="M543" s="46">
        <f t="shared" si="33"/>
        <v>36.9</v>
      </c>
      <c r="N543" s="366"/>
      <c r="O543" s="359"/>
      <c r="P543" s="359"/>
      <c r="Q543" s="359"/>
      <c r="R543" s="359"/>
      <c r="S543" s="359"/>
      <c r="T543" s="359"/>
      <c r="U543" s="359"/>
      <c r="V543" s="359"/>
      <c r="W543" s="359"/>
      <c r="X543" s="359"/>
      <c r="Y543" s="359"/>
      <c r="Z543" s="359"/>
      <c r="AA543" s="359"/>
      <c r="AB543" s="359"/>
      <c r="AC543" s="359"/>
      <c r="AD543" s="83"/>
    </row>
    <row r="544" spans="1:30" ht="18" customHeight="1">
      <c r="A544" s="104">
        <v>27</v>
      </c>
      <c r="B544" s="91" t="s">
        <v>127</v>
      </c>
      <c r="C544" s="101" t="s">
        <v>128</v>
      </c>
      <c r="D544" s="42">
        <v>71400119925</v>
      </c>
      <c r="E544" s="43" t="s">
        <v>161</v>
      </c>
      <c r="F544" s="44" t="s">
        <v>164</v>
      </c>
      <c r="G544" s="170">
        <v>1</v>
      </c>
      <c r="H544" s="140">
        <v>30</v>
      </c>
      <c r="I544" s="140">
        <v>60</v>
      </c>
      <c r="J544" s="173">
        <v>36</v>
      </c>
      <c r="K544" s="87">
        <f t="shared" si="31"/>
        <v>1.2</v>
      </c>
      <c r="L544" s="87">
        <f t="shared" si="32"/>
        <v>1.2</v>
      </c>
      <c r="M544" s="46">
        <f t="shared" si="33"/>
        <v>90</v>
      </c>
      <c r="N544" s="365">
        <v>67.5</v>
      </c>
      <c r="O544" s="351"/>
      <c r="P544" s="349">
        <f>SUM(M544:M564)+N544+O544</f>
        <v>1237.7</v>
      </c>
      <c r="Q544" s="351">
        <v>0</v>
      </c>
      <c r="R544" s="349">
        <v>56</v>
      </c>
      <c r="S544" s="355">
        <v>450</v>
      </c>
      <c r="T544" s="351">
        <v>450</v>
      </c>
      <c r="U544" s="355">
        <v>112</v>
      </c>
      <c r="V544" s="353">
        <v>112</v>
      </c>
      <c r="W544" s="355">
        <v>56</v>
      </c>
      <c r="X544" s="351">
        <v>56</v>
      </c>
      <c r="Y544" s="349">
        <f>ROUND((P544-T544),1)</f>
        <v>787.7</v>
      </c>
      <c r="Z544" s="357">
        <f>IF(OR(SUM(V544)="",SUM(Q544)=""),0,IF(OR(SUM(U544)=320,SUM(V544)&gt;0),ROUND((SUM(Q544)-SUM(V544)),1),0))</f>
        <v>-112</v>
      </c>
      <c r="AA544" s="357">
        <f>IF(OR(SUM(X544:X564)="",SUM(R544:R564)=""),0,IF(OR(SUM(W544:W564)=160,SUM(X544:X564)&gt;0),ROUND((SUM(R544:R564)-SUM(X544:X564)),1),0))</f>
        <v>0</v>
      </c>
      <c r="AB544" s="371"/>
      <c r="AC544" s="360">
        <f>SUM(Y544:AA564)</f>
        <v>675.7</v>
      </c>
      <c r="AD544" s="83"/>
    </row>
    <row r="545" spans="1:30" ht="18" customHeight="1">
      <c r="A545" s="90"/>
      <c r="B545" s="107"/>
      <c r="C545" s="108"/>
      <c r="D545" s="42">
        <v>71400119905</v>
      </c>
      <c r="E545" s="43" t="s">
        <v>161</v>
      </c>
      <c r="F545" s="44" t="s">
        <v>165</v>
      </c>
      <c r="G545" s="170">
        <v>1</v>
      </c>
      <c r="H545" s="140">
        <v>30</v>
      </c>
      <c r="I545" s="140">
        <v>60</v>
      </c>
      <c r="J545" s="173">
        <v>39</v>
      </c>
      <c r="K545" s="87">
        <f t="shared" si="31"/>
        <v>1.2</v>
      </c>
      <c r="L545" s="87">
        <f t="shared" si="32"/>
        <v>1.2</v>
      </c>
      <c r="M545" s="46">
        <f t="shared" si="33"/>
        <v>90</v>
      </c>
      <c r="N545" s="366"/>
      <c r="O545" s="352"/>
      <c r="P545" s="350"/>
      <c r="Q545" s="352"/>
      <c r="R545" s="350"/>
      <c r="S545" s="356"/>
      <c r="T545" s="352"/>
      <c r="U545" s="356"/>
      <c r="V545" s="354"/>
      <c r="W545" s="356"/>
      <c r="X545" s="352"/>
      <c r="Y545" s="350"/>
      <c r="Z545" s="358"/>
      <c r="AA545" s="358"/>
      <c r="AB545" s="375"/>
      <c r="AC545" s="361"/>
      <c r="AD545" s="83"/>
    </row>
    <row r="546" spans="1:30" ht="18" customHeight="1">
      <c r="A546" s="90"/>
      <c r="B546" s="107"/>
      <c r="C546" s="108"/>
      <c r="D546" s="42">
        <v>21100180101</v>
      </c>
      <c r="E546" s="43" t="s">
        <v>166</v>
      </c>
      <c r="F546" s="44" t="s">
        <v>167</v>
      </c>
      <c r="G546" s="170">
        <v>1</v>
      </c>
      <c r="H546" s="140">
        <v>15</v>
      </c>
      <c r="I546" s="140">
        <v>60</v>
      </c>
      <c r="J546" s="173">
        <v>17</v>
      </c>
      <c r="K546" s="87">
        <f t="shared" si="31"/>
        <v>1</v>
      </c>
      <c r="L546" s="87">
        <f t="shared" si="32"/>
        <v>1</v>
      </c>
      <c r="M546" s="46">
        <f t="shared" si="33"/>
        <v>60</v>
      </c>
      <c r="N546" s="366"/>
      <c r="O546" s="352"/>
      <c r="P546" s="350"/>
      <c r="Q546" s="352"/>
      <c r="R546" s="350"/>
      <c r="S546" s="356"/>
      <c r="T546" s="352"/>
      <c r="U546" s="356"/>
      <c r="V546" s="354"/>
      <c r="W546" s="356"/>
      <c r="X546" s="352"/>
      <c r="Y546" s="350"/>
      <c r="Z546" s="358"/>
      <c r="AA546" s="358"/>
      <c r="AB546" s="375"/>
      <c r="AC546" s="361"/>
      <c r="AD546" s="83"/>
    </row>
    <row r="547" spans="1:30" ht="18" customHeight="1">
      <c r="A547" s="90"/>
      <c r="B547" s="107"/>
      <c r="C547" s="108"/>
      <c r="D547" s="42">
        <v>21100149701</v>
      </c>
      <c r="E547" s="43" t="s">
        <v>168</v>
      </c>
      <c r="F547" s="44" t="s">
        <v>169</v>
      </c>
      <c r="G547" s="170">
        <v>1</v>
      </c>
      <c r="H547" s="142">
        <v>30</v>
      </c>
      <c r="I547" s="142">
        <v>30</v>
      </c>
      <c r="J547" s="173">
        <v>37</v>
      </c>
      <c r="K547" s="87">
        <f t="shared" si="31"/>
        <v>1.2</v>
      </c>
      <c r="L547" s="87">
        <f t="shared" si="32"/>
        <v>1.2</v>
      </c>
      <c r="M547" s="46">
        <f t="shared" si="33"/>
        <v>63</v>
      </c>
      <c r="N547" s="366"/>
      <c r="O547" s="352"/>
      <c r="P547" s="350"/>
      <c r="Q547" s="352"/>
      <c r="R547" s="350"/>
      <c r="S547" s="356"/>
      <c r="T547" s="352"/>
      <c r="U547" s="356"/>
      <c r="V547" s="354"/>
      <c r="W547" s="356"/>
      <c r="X547" s="352"/>
      <c r="Y547" s="350"/>
      <c r="Z547" s="358"/>
      <c r="AA547" s="358"/>
      <c r="AB547" s="375"/>
      <c r="AC547" s="361"/>
      <c r="AD547" s="83"/>
    </row>
    <row r="548" spans="1:30" ht="18" customHeight="1">
      <c r="A548" s="90"/>
      <c r="B548" s="107"/>
      <c r="C548" s="108"/>
      <c r="D548" s="42">
        <v>21100149702</v>
      </c>
      <c r="E548" s="43" t="s">
        <v>168</v>
      </c>
      <c r="F548" s="44" t="s">
        <v>170</v>
      </c>
      <c r="G548" s="170">
        <v>1</v>
      </c>
      <c r="H548" s="142">
        <v>30</v>
      </c>
      <c r="I548" s="142">
        <v>30</v>
      </c>
      <c r="J548" s="173">
        <v>33</v>
      </c>
      <c r="K548" s="87">
        <f t="shared" si="31"/>
        <v>1</v>
      </c>
      <c r="L548" s="87">
        <f t="shared" si="32"/>
        <v>1.1000000000000001</v>
      </c>
      <c r="M548" s="46">
        <f t="shared" si="33"/>
        <v>54.8</v>
      </c>
      <c r="N548" s="366"/>
      <c r="O548" s="352"/>
      <c r="P548" s="350"/>
      <c r="Q548" s="352"/>
      <c r="R548" s="350"/>
      <c r="S548" s="356"/>
      <c r="T548" s="352"/>
      <c r="U548" s="356"/>
      <c r="V548" s="354"/>
      <c r="W548" s="356"/>
      <c r="X548" s="352"/>
      <c r="Y548" s="350"/>
      <c r="Z548" s="358"/>
      <c r="AA548" s="358"/>
      <c r="AB548" s="375"/>
      <c r="AC548" s="361"/>
      <c r="AD548" s="83"/>
    </row>
    <row r="549" spans="1:30" ht="18" customHeight="1">
      <c r="A549" s="90"/>
      <c r="B549" s="107"/>
      <c r="C549" s="108"/>
      <c r="D549" s="42">
        <v>21100150101</v>
      </c>
      <c r="E549" s="43" t="s">
        <v>171</v>
      </c>
      <c r="F549" s="44" t="s">
        <v>169</v>
      </c>
      <c r="G549" s="170">
        <v>1</v>
      </c>
      <c r="H549" s="140">
        <v>15</v>
      </c>
      <c r="I549" s="140">
        <v>30</v>
      </c>
      <c r="J549" s="173">
        <v>37</v>
      </c>
      <c r="K549" s="87">
        <f t="shared" si="31"/>
        <v>1.2</v>
      </c>
      <c r="L549" s="87">
        <f t="shared" si="32"/>
        <v>1.2</v>
      </c>
      <c r="M549" s="46">
        <f t="shared" si="33"/>
        <v>45</v>
      </c>
      <c r="N549" s="366"/>
      <c r="O549" s="352"/>
      <c r="P549" s="350"/>
      <c r="Q549" s="352"/>
      <c r="R549" s="350"/>
      <c r="S549" s="356"/>
      <c r="T549" s="352"/>
      <c r="U549" s="356"/>
      <c r="V549" s="354"/>
      <c r="W549" s="356"/>
      <c r="X549" s="352"/>
      <c r="Y549" s="350"/>
      <c r="Z549" s="358"/>
      <c r="AA549" s="358"/>
      <c r="AB549" s="375"/>
      <c r="AC549" s="361"/>
      <c r="AD549" s="83"/>
    </row>
    <row r="550" spans="1:30" ht="18" customHeight="1">
      <c r="A550" s="90"/>
      <c r="B550" s="107"/>
      <c r="C550" s="108"/>
      <c r="D550" s="42">
        <v>21100150102</v>
      </c>
      <c r="E550" s="43" t="s">
        <v>171</v>
      </c>
      <c r="F550" s="44" t="s">
        <v>170</v>
      </c>
      <c r="G550" s="170">
        <v>1</v>
      </c>
      <c r="H550" s="140">
        <v>15</v>
      </c>
      <c r="I550" s="140">
        <v>30</v>
      </c>
      <c r="J550" s="173">
        <v>33</v>
      </c>
      <c r="K550" s="87">
        <f t="shared" si="31"/>
        <v>1</v>
      </c>
      <c r="L550" s="87">
        <f t="shared" si="32"/>
        <v>1.1000000000000001</v>
      </c>
      <c r="M550" s="46">
        <f t="shared" si="33"/>
        <v>39.799999999999997</v>
      </c>
      <c r="N550" s="366"/>
      <c r="O550" s="352"/>
      <c r="P550" s="350"/>
      <c r="Q550" s="352"/>
      <c r="R550" s="350"/>
      <c r="S550" s="356"/>
      <c r="T550" s="352"/>
      <c r="U550" s="356"/>
      <c r="V550" s="354"/>
      <c r="W550" s="356"/>
      <c r="X550" s="352"/>
      <c r="Y550" s="350"/>
      <c r="Z550" s="358"/>
      <c r="AA550" s="358"/>
      <c r="AB550" s="375"/>
      <c r="AC550" s="361"/>
      <c r="AD550" s="83"/>
    </row>
    <row r="551" spans="1:30" ht="18" customHeight="1">
      <c r="A551" s="90"/>
      <c r="B551" s="107"/>
      <c r="C551" s="108"/>
      <c r="D551" s="42">
        <v>21100119808</v>
      </c>
      <c r="E551" s="43" t="s">
        <v>161</v>
      </c>
      <c r="F551" s="44" t="s">
        <v>172</v>
      </c>
      <c r="G551" s="170">
        <v>1</v>
      </c>
      <c r="H551" s="142">
        <v>30</v>
      </c>
      <c r="I551" s="142">
        <v>0</v>
      </c>
      <c r="J551" s="173">
        <v>67</v>
      </c>
      <c r="K551" s="87">
        <f t="shared" si="31"/>
        <v>1.3</v>
      </c>
      <c r="L551" s="87">
        <f t="shared" si="32"/>
        <v>0</v>
      </c>
      <c r="M551" s="46">
        <f t="shared" si="33"/>
        <v>39</v>
      </c>
      <c r="N551" s="366"/>
      <c r="O551" s="352"/>
      <c r="P551" s="350"/>
      <c r="Q551" s="352"/>
      <c r="R551" s="350"/>
      <c r="S551" s="356"/>
      <c r="T551" s="352"/>
      <c r="U551" s="356"/>
      <c r="V551" s="354"/>
      <c r="W551" s="356"/>
      <c r="X551" s="352"/>
      <c r="Y551" s="350"/>
      <c r="Z551" s="358"/>
      <c r="AA551" s="358"/>
      <c r="AB551" s="375"/>
      <c r="AC551" s="361"/>
      <c r="AD551" s="83"/>
    </row>
    <row r="552" spans="1:30" ht="18" customHeight="1">
      <c r="A552" s="90"/>
      <c r="B552" s="107"/>
      <c r="C552" s="108"/>
      <c r="D552" s="42">
        <v>21100119808</v>
      </c>
      <c r="E552" s="43" t="s">
        <v>161</v>
      </c>
      <c r="F552" s="44" t="s">
        <v>172</v>
      </c>
      <c r="G552" s="170">
        <v>1</v>
      </c>
      <c r="H552" s="142">
        <v>0</v>
      </c>
      <c r="I552" s="142">
        <v>30</v>
      </c>
      <c r="J552" s="173">
        <v>33</v>
      </c>
      <c r="K552" s="87">
        <f t="shared" si="31"/>
        <v>0</v>
      </c>
      <c r="L552" s="87">
        <f t="shared" si="32"/>
        <v>1.1000000000000001</v>
      </c>
      <c r="M552" s="46">
        <f t="shared" si="33"/>
        <v>24.8</v>
      </c>
      <c r="N552" s="366"/>
      <c r="O552" s="352"/>
      <c r="P552" s="350"/>
      <c r="Q552" s="352"/>
      <c r="R552" s="350"/>
      <c r="S552" s="356"/>
      <c r="T552" s="352"/>
      <c r="U552" s="356"/>
      <c r="V552" s="354"/>
      <c r="W552" s="356"/>
      <c r="X552" s="352"/>
      <c r="Y552" s="350"/>
      <c r="Z552" s="358"/>
      <c r="AA552" s="358"/>
      <c r="AB552" s="375"/>
      <c r="AC552" s="361"/>
      <c r="AD552" s="83"/>
    </row>
    <row r="553" spans="1:30" ht="18" customHeight="1">
      <c r="A553" s="90"/>
      <c r="B553" s="107"/>
      <c r="C553" s="108"/>
      <c r="D553" s="42">
        <v>21100119808</v>
      </c>
      <c r="E553" s="43" t="s">
        <v>161</v>
      </c>
      <c r="F553" s="44" t="s">
        <v>172</v>
      </c>
      <c r="G553" s="170">
        <v>1</v>
      </c>
      <c r="H553" s="142">
        <v>0</v>
      </c>
      <c r="I553" s="142">
        <v>30</v>
      </c>
      <c r="J553" s="173">
        <v>34</v>
      </c>
      <c r="K553" s="87">
        <f t="shared" si="31"/>
        <v>0</v>
      </c>
      <c r="L553" s="87">
        <f t="shared" si="32"/>
        <v>1.1000000000000001</v>
      </c>
      <c r="M553" s="46">
        <f t="shared" si="33"/>
        <v>24.8</v>
      </c>
      <c r="N553" s="366"/>
      <c r="O553" s="352"/>
      <c r="P553" s="350"/>
      <c r="Q553" s="352"/>
      <c r="R553" s="350"/>
      <c r="S553" s="356"/>
      <c r="T553" s="352"/>
      <c r="U553" s="356"/>
      <c r="V553" s="354"/>
      <c r="W553" s="356"/>
      <c r="X553" s="352"/>
      <c r="Y553" s="350"/>
      <c r="Z553" s="358"/>
      <c r="AA553" s="358"/>
      <c r="AB553" s="375"/>
      <c r="AC553" s="361"/>
      <c r="AD553" s="83"/>
    </row>
    <row r="554" spans="1:30" s="133" customFormat="1" ht="18" customHeight="1">
      <c r="A554" s="129"/>
      <c r="B554" s="130"/>
      <c r="C554" s="131"/>
      <c r="D554" s="126"/>
      <c r="E554" s="127" t="s">
        <v>173</v>
      </c>
      <c r="F554" s="128" t="s">
        <v>169</v>
      </c>
      <c r="G554" s="174">
        <v>1</v>
      </c>
      <c r="H554" s="200">
        <v>15</v>
      </c>
      <c r="I554" s="200">
        <v>0</v>
      </c>
      <c r="J554" s="173"/>
      <c r="K554" s="87">
        <f t="shared" si="31"/>
        <v>0</v>
      </c>
      <c r="L554" s="87">
        <f t="shared" si="32"/>
        <v>0</v>
      </c>
      <c r="M554" s="46">
        <f t="shared" si="33"/>
        <v>0</v>
      </c>
      <c r="N554" s="366"/>
      <c r="O554" s="352"/>
      <c r="P554" s="350"/>
      <c r="Q554" s="352"/>
      <c r="R554" s="350"/>
      <c r="S554" s="356"/>
      <c r="T554" s="352"/>
      <c r="U554" s="356"/>
      <c r="V554" s="354"/>
      <c r="W554" s="356"/>
      <c r="X554" s="352"/>
      <c r="Y554" s="350"/>
      <c r="Z554" s="358"/>
      <c r="AA554" s="358"/>
      <c r="AB554" s="375"/>
      <c r="AC554" s="361"/>
      <c r="AD554" s="132"/>
    </row>
    <row r="555" spans="1:30" ht="18" customHeight="1">
      <c r="A555" s="121"/>
      <c r="B555" s="107"/>
      <c r="C555" s="108"/>
      <c r="D555" s="42"/>
      <c r="E555" s="43" t="s">
        <v>443</v>
      </c>
      <c r="F555" s="44" t="s">
        <v>183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31"/>
        <v>1.2</v>
      </c>
      <c r="L555" s="87">
        <f t="shared" si="32"/>
        <v>1.2</v>
      </c>
      <c r="M555" s="46">
        <f t="shared" si="33"/>
        <v>63</v>
      </c>
      <c r="N555" s="366"/>
      <c r="O555" s="352"/>
      <c r="P555" s="350"/>
      <c r="Q555" s="352"/>
      <c r="R555" s="350"/>
      <c r="S555" s="356"/>
      <c r="T555" s="352"/>
      <c r="U555" s="356"/>
      <c r="V555" s="354"/>
      <c r="W555" s="356"/>
      <c r="X555" s="352"/>
      <c r="Y555" s="350"/>
      <c r="Z555" s="358"/>
      <c r="AA555" s="358"/>
      <c r="AB555" s="375"/>
      <c r="AC555" s="361"/>
      <c r="AD555" s="83"/>
    </row>
    <row r="556" spans="1:30" s="225" customFormat="1" ht="18" customHeight="1">
      <c r="A556" s="121"/>
      <c r="B556" s="107"/>
      <c r="C556" s="108"/>
      <c r="D556" s="42"/>
      <c r="E556" s="43" t="s">
        <v>443</v>
      </c>
      <c r="F556" s="44" t="s">
        <v>206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1"/>
        <v>1.2</v>
      </c>
      <c r="L556" s="87">
        <f t="shared" si="32"/>
        <v>1.2</v>
      </c>
      <c r="M556" s="46">
        <f t="shared" si="33"/>
        <v>63</v>
      </c>
      <c r="N556" s="366"/>
      <c r="O556" s="352"/>
      <c r="P556" s="350"/>
      <c r="Q556" s="352"/>
      <c r="R556" s="350"/>
      <c r="S556" s="356"/>
      <c r="T556" s="352"/>
      <c r="U556" s="356"/>
      <c r="V556" s="354"/>
      <c r="W556" s="356"/>
      <c r="X556" s="352"/>
      <c r="Y556" s="350"/>
      <c r="Z556" s="358"/>
      <c r="AA556" s="358"/>
      <c r="AB556" s="375"/>
      <c r="AC556" s="361"/>
      <c r="AD556" s="83"/>
    </row>
    <row r="557" spans="1:30" ht="18" customHeight="1">
      <c r="A557" s="121"/>
      <c r="B557" s="107"/>
      <c r="C557" s="108"/>
      <c r="D557" s="42"/>
      <c r="E557" s="43" t="s">
        <v>287</v>
      </c>
      <c r="F557" s="44" t="s">
        <v>183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31"/>
        <v>1.2</v>
      </c>
      <c r="L557" s="87">
        <f t="shared" si="32"/>
        <v>1.2</v>
      </c>
      <c r="M557" s="46">
        <f t="shared" si="33"/>
        <v>63</v>
      </c>
      <c r="N557" s="366"/>
      <c r="O557" s="352"/>
      <c r="P557" s="350"/>
      <c r="Q557" s="352"/>
      <c r="R557" s="350"/>
      <c r="S557" s="356"/>
      <c r="T557" s="352"/>
      <c r="U557" s="356"/>
      <c r="V557" s="354"/>
      <c r="W557" s="356"/>
      <c r="X557" s="352"/>
      <c r="Y557" s="350"/>
      <c r="Z557" s="358"/>
      <c r="AA557" s="358"/>
      <c r="AB557" s="375"/>
      <c r="AC557" s="361"/>
      <c r="AD557" s="83"/>
    </row>
    <row r="558" spans="1:30" s="225" customFormat="1" ht="18" customHeight="1">
      <c r="A558" s="121"/>
      <c r="B558" s="107"/>
      <c r="C558" s="108"/>
      <c r="D558" s="42"/>
      <c r="E558" s="43" t="s">
        <v>287</v>
      </c>
      <c r="F558" s="44" t="s">
        <v>206</v>
      </c>
      <c r="G558" s="170">
        <v>2</v>
      </c>
      <c r="H558" s="142">
        <v>30</v>
      </c>
      <c r="I558" s="142">
        <v>30</v>
      </c>
      <c r="J558" s="173">
        <v>40</v>
      </c>
      <c r="K558" s="87">
        <f t="shared" si="31"/>
        <v>1.2</v>
      </c>
      <c r="L558" s="87">
        <f t="shared" si="32"/>
        <v>1.2</v>
      </c>
      <c r="M558" s="46">
        <f t="shared" si="33"/>
        <v>63</v>
      </c>
      <c r="N558" s="366"/>
      <c r="O558" s="352"/>
      <c r="P558" s="350"/>
      <c r="Q558" s="352"/>
      <c r="R558" s="350"/>
      <c r="S558" s="356"/>
      <c r="T558" s="352"/>
      <c r="U558" s="356"/>
      <c r="V558" s="354"/>
      <c r="W558" s="356"/>
      <c r="X558" s="352"/>
      <c r="Y558" s="350"/>
      <c r="Z558" s="358"/>
      <c r="AA558" s="358"/>
      <c r="AB558" s="375"/>
      <c r="AC558" s="361"/>
      <c r="AD558" s="83"/>
    </row>
    <row r="559" spans="1:30" ht="18" customHeight="1">
      <c r="A559" s="121"/>
      <c r="B559" s="107"/>
      <c r="C559" s="108"/>
      <c r="D559" s="42"/>
      <c r="E559" s="43" t="s">
        <v>444</v>
      </c>
      <c r="F559" s="44" t="s">
        <v>169</v>
      </c>
      <c r="G559" s="170">
        <v>2</v>
      </c>
      <c r="H559" s="142">
        <v>30</v>
      </c>
      <c r="I559" s="142">
        <v>30</v>
      </c>
      <c r="J559" s="173">
        <v>40</v>
      </c>
      <c r="K559" s="87">
        <f t="shared" si="31"/>
        <v>1.2</v>
      </c>
      <c r="L559" s="87">
        <f t="shared" si="32"/>
        <v>1.2</v>
      </c>
      <c r="M559" s="46">
        <f t="shared" si="33"/>
        <v>63</v>
      </c>
      <c r="N559" s="366"/>
      <c r="O559" s="352"/>
      <c r="P559" s="350"/>
      <c r="Q559" s="352"/>
      <c r="R559" s="350"/>
      <c r="S559" s="356"/>
      <c r="T559" s="352"/>
      <c r="U559" s="356"/>
      <c r="V559" s="354"/>
      <c r="W559" s="356"/>
      <c r="X559" s="352"/>
      <c r="Y559" s="350"/>
      <c r="Z559" s="358"/>
      <c r="AA559" s="358"/>
      <c r="AB559" s="375"/>
      <c r="AC559" s="361"/>
      <c r="AD559" s="83"/>
    </row>
    <row r="560" spans="1:30" ht="18" customHeight="1">
      <c r="A560" s="121"/>
      <c r="B560" s="107"/>
      <c r="C560" s="108"/>
      <c r="D560" s="42"/>
      <c r="E560" s="43" t="s">
        <v>444</v>
      </c>
      <c r="F560" s="44" t="s">
        <v>170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31"/>
        <v>1.2</v>
      </c>
      <c r="L560" s="87">
        <f t="shared" si="32"/>
        <v>1.2</v>
      </c>
      <c r="M560" s="46">
        <f t="shared" si="33"/>
        <v>63</v>
      </c>
      <c r="N560" s="366"/>
      <c r="O560" s="352"/>
      <c r="P560" s="350"/>
      <c r="Q560" s="352"/>
      <c r="R560" s="350"/>
      <c r="S560" s="356"/>
      <c r="T560" s="352"/>
      <c r="U560" s="356"/>
      <c r="V560" s="354"/>
      <c r="W560" s="356"/>
      <c r="X560" s="352"/>
      <c r="Y560" s="350"/>
      <c r="Z560" s="358"/>
      <c r="AA560" s="358"/>
      <c r="AB560" s="375"/>
      <c r="AC560" s="361"/>
      <c r="AD560" s="83"/>
    </row>
    <row r="561" spans="1:30" ht="18" customHeight="1">
      <c r="A561" s="121"/>
      <c r="B561" s="107"/>
      <c r="C561" s="108"/>
      <c r="D561" s="42"/>
      <c r="E561" s="43" t="s">
        <v>443</v>
      </c>
      <c r="F561" s="44" t="s">
        <v>242</v>
      </c>
      <c r="G561" s="170">
        <v>2</v>
      </c>
      <c r="H561" s="142">
        <v>15</v>
      </c>
      <c r="I561" s="142">
        <v>30</v>
      </c>
      <c r="J561" s="173">
        <v>40</v>
      </c>
      <c r="K561" s="87">
        <f t="shared" si="31"/>
        <v>1.2</v>
      </c>
      <c r="L561" s="87">
        <f t="shared" si="32"/>
        <v>1.2</v>
      </c>
      <c r="M561" s="46">
        <f t="shared" si="33"/>
        <v>45</v>
      </c>
      <c r="N561" s="366"/>
      <c r="O561" s="352"/>
      <c r="P561" s="350"/>
      <c r="Q561" s="352"/>
      <c r="R561" s="350"/>
      <c r="S561" s="356"/>
      <c r="T561" s="352"/>
      <c r="U561" s="356"/>
      <c r="V561" s="354"/>
      <c r="W561" s="356"/>
      <c r="X561" s="352"/>
      <c r="Y561" s="350"/>
      <c r="Z561" s="358"/>
      <c r="AA561" s="358"/>
      <c r="AB561" s="375"/>
      <c r="AC561" s="361"/>
      <c r="AD561" s="83"/>
    </row>
    <row r="562" spans="1:30" ht="18" customHeight="1">
      <c r="A562" s="121"/>
      <c r="B562" s="107"/>
      <c r="C562" s="108"/>
      <c r="D562" s="42"/>
      <c r="E562" s="43" t="s">
        <v>445</v>
      </c>
      <c r="F562" s="44" t="s">
        <v>243</v>
      </c>
      <c r="G562" s="170">
        <v>2</v>
      </c>
      <c r="H562" s="142">
        <v>30</v>
      </c>
      <c r="I562" s="142">
        <v>30</v>
      </c>
      <c r="J562" s="173">
        <v>40</v>
      </c>
      <c r="K562" s="87">
        <f t="shared" si="31"/>
        <v>1.2</v>
      </c>
      <c r="L562" s="87">
        <f t="shared" si="32"/>
        <v>1.2</v>
      </c>
      <c r="M562" s="46">
        <f t="shared" si="33"/>
        <v>63</v>
      </c>
      <c r="N562" s="366"/>
      <c r="O562" s="352"/>
      <c r="P562" s="350"/>
      <c r="Q562" s="352"/>
      <c r="R562" s="350"/>
      <c r="S562" s="356"/>
      <c r="T562" s="352"/>
      <c r="U562" s="356"/>
      <c r="V562" s="354"/>
      <c r="W562" s="356"/>
      <c r="X562" s="352"/>
      <c r="Y562" s="350"/>
      <c r="Z562" s="358"/>
      <c r="AA562" s="358"/>
      <c r="AB562" s="375"/>
      <c r="AC562" s="361"/>
      <c r="AD562" s="83"/>
    </row>
    <row r="563" spans="1:30" ht="18" customHeight="1">
      <c r="A563" s="121"/>
      <c r="B563" s="107"/>
      <c r="C563" s="108"/>
      <c r="D563" s="42"/>
      <c r="E563" s="43" t="s">
        <v>445</v>
      </c>
      <c r="F563" s="44" t="s">
        <v>446</v>
      </c>
      <c r="G563" s="170">
        <v>2</v>
      </c>
      <c r="H563" s="142">
        <v>30</v>
      </c>
      <c r="I563" s="142">
        <v>30</v>
      </c>
      <c r="J563" s="173">
        <v>40</v>
      </c>
      <c r="K563" s="87">
        <f t="shared" si="31"/>
        <v>1.2</v>
      </c>
      <c r="L563" s="87">
        <f t="shared" si="32"/>
        <v>1.2</v>
      </c>
      <c r="M563" s="46">
        <f t="shared" si="33"/>
        <v>63</v>
      </c>
      <c r="N563" s="366"/>
      <c r="O563" s="352"/>
      <c r="P563" s="350"/>
      <c r="Q563" s="352"/>
      <c r="R563" s="350"/>
      <c r="S563" s="356"/>
      <c r="T563" s="352"/>
      <c r="U563" s="356"/>
      <c r="V563" s="354"/>
      <c r="W563" s="356"/>
      <c r="X563" s="352"/>
      <c r="Y563" s="350"/>
      <c r="Z563" s="358"/>
      <c r="AA563" s="358"/>
      <c r="AB563" s="375"/>
      <c r="AC563" s="361"/>
      <c r="AD563" s="83"/>
    </row>
    <row r="564" spans="1:30" ht="18" customHeight="1">
      <c r="A564" s="90"/>
      <c r="B564" s="63"/>
      <c r="C564" s="108"/>
      <c r="D564" s="42"/>
      <c r="E564" s="43" t="s">
        <v>161</v>
      </c>
      <c r="F564" s="44" t="s">
        <v>459</v>
      </c>
      <c r="G564" s="170">
        <v>2</v>
      </c>
      <c r="H564" s="140">
        <v>30</v>
      </c>
      <c r="I564" s="140">
        <v>60</v>
      </c>
      <c r="J564" s="173">
        <v>40</v>
      </c>
      <c r="K564" s="87">
        <f t="shared" si="31"/>
        <v>1.2</v>
      </c>
      <c r="L564" s="87">
        <f t="shared" si="32"/>
        <v>1.2</v>
      </c>
      <c r="M564" s="46">
        <f t="shared" si="33"/>
        <v>90</v>
      </c>
      <c r="N564" s="366"/>
      <c r="O564" s="352"/>
      <c r="P564" s="350"/>
      <c r="Q564" s="352"/>
      <c r="R564" s="350"/>
      <c r="S564" s="356"/>
      <c r="T564" s="352"/>
      <c r="U564" s="356"/>
      <c r="V564" s="354"/>
      <c r="W564" s="356"/>
      <c r="X564" s="352"/>
      <c r="Y564" s="350"/>
      <c r="Z564" s="358"/>
      <c r="AA564" s="358"/>
      <c r="AB564" s="375"/>
      <c r="AC564" s="361"/>
      <c r="AD564" s="83"/>
    </row>
    <row r="565" spans="1:30" ht="18" customHeight="1">
      <c r="A565" s="104">
        <v>28</v>
      </c>
      <c r="B565" s="91" t="s">
        <v>174</v>
      </c>
      <c r="C565" s="101" t="s">
        <v>175</v>
      </c>
      <c r="D565" s="42">
        <v>71400135502</v>
      </c>
      <c r="E565" s="201" t="s">
        <v>335</v>
      </c>
      <c r="F565" s="44" t="s">
        <v>177</v>
      </c>
      <c r="G565" s="170">
        <v>1</v>
      </c>
      <c r="H565" s="42">
        <v>22</v>
      </c>
      <c r="I565" s="42">
        <v>22</v>
      </c>
      <c r="J565" s="173">
        <v>40</v>
      </c>
      <c r="K565" s="87">
        <f t="shared" si="31"/>
        <v>1.2</v>
      </c>
      <c r="L565" s="87">
        <f t="shared" si="32"/>
        <v>1.2</v>
      </c>
      <c r="M565" s="46">
        <f t="shared" si="33"/>
        <v>46.2</v>
      </c>
      <c r="N565" s="365">
        <v>67.5</v>
      </c>
      <c r="O565" s="351"/>
      <c r="P565" s="349">
        <f>SUM(M565:M573)+N565+O565</f>
        <v>176.7</v>
      </c>
      <c r="Q565" s="351"/>
      <c r="R565" s="349"/>
      <c r="S565" s="355"/>
      <c r="T565" s="351"/>
      <c r="U565" s="355"/>
      <c r="V565" s="353"/>
      <c r="W565" s="355"/>
      <c r="X565" s="351"/>
      <c r="Y565" s="349"/>
      <c r="Z565" s="357"/>
      <c r="AA565" s="357"/>
      <c r="AB565" s="371"/>
      <c r="AC565" s="360">
        <f>P565</f>
        <v>176.7</v>
      </c>
      <c r="AD565" s="83"/>
    </row>
    <row r="566" spans="1:30" ht="18" customHeight="1">
      <c r="A566" s="121"/>
      <c r="B566" s="109"/>
      <c r="C566" s="110"/>
      <c r="D566" s="42"/>
      <c r="E566" s="127" t="s">
        <v>173</v>
      </c>
      <c r="F566" s="76" t="s">
        <v>194</v>
      </c>
      <c r="G566" s="42"/>
      <c r="H566" s="42"/>
      <c r="I566" s="42"/>
      <c r="J566" s="173"/>
      <c r="K566" s="87">
        <f t="shared" si="31"/>
        <v>0</v>
      </c>
      <c r="L566" s="87">
        <f t="shared" si="32"/>
        <v>0</v>
      </c>
      <c r="M566" s="46">
        <f t="shared" si="33"/>
        <v>0</v>
      </c>
      <c r="N566" s="366"/>
      <c r="O566" s="352"/>
      <c r="P566" s="350"/>
      <c r="Q566" s="352"/>
      <c r="R566" s="350"/>
      <c r="S566" s="356"/>
      <c r="T566" s="352"/>
      <c r="U566" s="356"/>
      <c r="V566" s="354"/>
      <c r="W566" s="356"/>
      <c r="X566" s="352"/>
      <c r="Y566" s="350"/>
      <c r="Z566" s="358"/>
      <c r="AA566" s="358"/>
      <c r="AB566" s="375"/>
      <c r="AC566" s="361"/>
      <c r="AD566" s="83"/>
    </row>
    <row r="567" spans="1:30" ht="18" customHeight="1">
      <c r="A567" s="121"/>
      <c r="B567" s="109"/>
      <c r="C567" s="110"/>
      <c r="D567" s="42"/>
      <c r="E567" s="42" t="s">
        <v>277</v>
      </c>
      <c r="F567" s="42" t="s">
        <v>159</v>
      </c>
      <c r="G567" s="42">
        <v>2</v>
      </c>
      <c r="H567" s="42">
        <v>30</v>
      </c>
      <c r="I567" s="42">
        <v>30</v>
      </c>
      <c r="J567" s="173">
        <v>40</v>
      </c>
      <c r="K567" s="87">
        <f t="shared" si="31"/>
        <v>1.2</v>
      </c>
      <c r="L567" s="87">
        <f t="shared" si="32"/>
        <v>1.2</v>
      </c>
      <c r="M567" s="46">
        <f t="shared" si="33"/>
        <v>63</v>
      </c>
      <c r="N567" s="366"/>
      <c r="O567" s="352"/>
      <c r="P567" s="350"/>
      <c r="Q567" s="352"/>
      <c r="R567" s="350"/>
      <c r="S567" s="356"/>
      <c r="T567" s="352"/>
      <c r="U567" s="356"/>
      <c r="V567" s="354"/>
      <c r="W567" s="356"/>
      <c r="X567" s="352"/>
      <c r="Y567" s="350"/>
      <c r="Z567" s="358"/>
      <c r="AA567" s="358"/>
      <c r="AB567" s="375"/>
      <c r="AC567" s="361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31"/>
        <v>0</v>
      </c>
      <c r="L568" s="87">
        <f t="shared" si="32"/>
        <v>0</v>
      </c>
      <c r="M568" s="46">
        <f t="shared" si="33"/>
        <v>0</v>
      </c>
      <c r="N568" s="366"/>
      <c r="O568" s="352"/>
      <c r="P568" s="350"/>
      <c r="Q568" s="352"/>
      <c r="R568" s="350"/>
      <c r="S568" s="356"/>
      <c r="T568" s="352"/>
      <c r="U568" s="356"/>
      <c r="V568" s="354"/>
      <c r="W568" s="356"/>
      <c r="X568" s="352"/>
      <c r="Y568" s="350"/>
      <c r="Z568" s="358"/>
      <c r="AA568" s="358"/>
      <c r="AB568" s="375"/>
      <c r="AC568" s="361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31"/>
        <v>0</v>
      </c>
      <c r="L569" s="87">
        <f t="shared" si="32"/>
        <v>0</v>
      </c>
      <c r="M569" s="46">
        <f t="shared" si="33"/>
        <v>0</v>
      </c>
      <c r="N569" s="366"/>
      <c r="O569" s="352"/>
      <c r="P569" s="350"/>
      <c r="Q569" s="352"/>
      <c r="R569" s="350"/>
      <c r="S569" s="356"/>
      <c r="T569" s="352"/>
      <c r="U569" s="356"/>
      <c r="V569" s="354"/>
      <c r="W569" s="356"/>
      <c r="X569" s="352"/>
      <c r="Y569" s="350"/>
      <c r="Z569" s="358"/>
      <c r="AA569" s="358"/>
      <c r="AB569" s="375"/>
      <c r="AC569" s="361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31"/>
        <v>0</v>
      </c>
      <c r="L570" s="87">
        <f t="shared" si="32"/>
        <v>0</v>
      </c>
      <c r="M570" s="46">
        <f t="shared" si="33"/>
        <v>0</v>
      </c>
      <c r="N570" s="366"/>
      <c r="O570" s="352"/>
      <c r="P570" s="350"/>
      <c r="Q570" s="352"/>
      <c r="R570" s="350"/>
      <c r="S570" s="356"/>
      <c r="T570" s="352"/>
      <c r="U570" s="356"/>
      <c r="V570" s="354"/>
      <c r="W570" s="356"/>
      <c r="X570" s="352"/>
      <c r="Y570" s="350"/>
      <c r="Z570" s="358"/>
      <c r="AA570" s="358"/>
      <c r="AB570" s="375"/>
      <c r="AC570" s="361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1"/>
        <v>0</v>
      </c>
      <c r="L571" s="87">
        <f t="shared" si="32"/>
        <v>0</v>
      </c>
      <c r="M571" s="46">
        <f t="shared" si="33"/>
        <v>0</v>
      </c>
      <c r="N571" s="366"/>
      <c r="O571" s="352"/>
      <c r="P571" s="350"/>
      <c r="Q571" s="352"/>
      <c r="R571" s="350"/>
      <c r="S571" s="356"/>
      <c r="T571" s="352"/>
      <c r="U571" s="356"/>
      <c r="V571" s="354"/>
      <c r="W571" s="356"/>
      <c r="X571" s="352"/>
      <c r="Y571" s="350"/>
      <c r="Z571" s="358"/>
      <c r="AA571" s="358"/>
      <c r="AB571" s="375"/>
      <c r="AC571" s="361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31"/>
        <v>0</v>
      </c>
      <c r="L572" s="87">
        <f t="shared" si="32"/>
        <v>0</v>
      </c>
      <c r="M572" s="46">
        <f t="shared" si="33"/>
        <v>0</v>
      </c>
      <c r="N572" s="366"/>
      <c r="O572" s="352"/>
      <c r="P572" s="350"/>
      <c r="Q572" s="352"/>
      <c r="R572" s="350"/>
      <c r="S572" s="356"/>
      <c r="T572" s="352"/>
      <c r="U572" s="356"/>
      <c r="V572" s="354"/>
      <c r="W572" s="356"/>
      <c r="X572" s="352"/>
      <c r="Y572" s="350"/>
      <c r="Z572" s="358"/>
      <c r="AA572" s="358"/>
      <c r="AB572" s="375"/>
      <c r="AC572" s="361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31"/>
        <v>0</v>
      </c>
      <c r="L573" s="87">
        <f t="shared" si="32"/>
        <v>0</v>
      </c>
      <c r="M573" s="46">
        <f t="shared" si="33"/>
        <v>0</v>
      </c>
      <c r="N573" s="366"/>
      <c r="O573" s="352"/>
      <c r="P573" s="350"/>
      <c r="Q573" s="352"/>
      <c r="R573" s="350"/>
      <c r="S573" s="356"/>
      <c r="T573" s="352"/>
      <c r="U573" s="356"/>
      <c r="V573" s="354"/>
      <c r="W573" s="356"/>
      <c r="X573" s="352"/>
      <c r="Y573" s="350"/>
      <c r="Z573" s="358"/>
      <c r="AA573" s="358"/>
      <c r="AB573" s="375"/>
      <c r="AC573" s="361"/>
      <c r="AD573" s="83"/>
    </row>
    <row r="574" spans="1:30" ht="18" customHeight="1">
      <c r="A574" s="104">
        <v>29</v>
      </c>
      <c r="B574" s="91" t="s">
        <v>219</v>
      </c>
      <c r="C574" s="101" t="s">
        <v>220</v>
      </c>
      <c r="D574" s="42">
        <v>71400119904</v>
      </c>
      <c r="E574" s="42" t="s">
        <v>343</v>
      </c>
      <c r="F574" s="42" t="s">
        <v>344</v>
      </c>
      <c r="G574" s="42">
        <v>1</v>
      </c>
      <c r="H574" s="42">
        <v>60</v>
      </c>
      <c r="I574" s="42">
        <v>30</v>
      </c>
      <c r="J574" s="173">
        <v>45</v>
      </c>
      <c r="K574" s="87">
        <f t="shared" si="31"/>
        <v>1.2</v>
      </c>
      <c r="L574" s="87">
        <f t="shared" si="32"/>
        <v>1.2</v>
      </c>
      <c r="M574" s="46">
        <f t="shared" si="33"/>
        <v>99</v>
      </c>
      <c r="N574" s="365"/>
      <c r="O574" s="351"/>
      <c r="P574" s="349">
        <f>SUM(M574:M583)+N574+O574</f>
        <v>162</v>
      </c>
      <c r="Q574" s="351"/>
      <c r="R574" s="349"/>
      <c r="S574" s="355"/>
      <c r="T574" s="351"/>
      <c r="U574" s="355"/>
      <c r="V574" s="353"/>
      <c r="W574" s="355"/>
      <c r="X574" s="351"/>
      <c r="Y574" s="349"/>
      <c r="Z574" s="357"/>
      <c r="AA574" s="357"/>
      <c r="AB574" s="371"/>
      <c r="AC574" s="360">
        <f t="shared" ref="AC574" si="34">P574</f>
        <v>162</v>
      </c>
      <c r="AD574" s="83"/>
    </row>
    <row r="575" spans="1:30" ht="18" customHeight="1">
      <c r="A575" s="121"/>
      <c r="B575" s="109"/>
      <c r="C575" s="110"/>
      <c r="D575" s="42"/>
      <c r="E575" s="42" t="s">
        <v>278</v>
      </c>
      <c r="F575" s="42" t="s">
        <v>235</v>
      </c>
      <c r="G575" s="42">
        <v>1</v>
      </c>
      <c r="H575" s="42">
        <v>30</v>
      </c>
      <c r="I575" s="42">
        <v>30</v>
      </c>
      <c r="J575" s="173">
        <v>40</v>
      </c>
      <c r="K575" s="87">
        <f t="shared" si="31"/>
        <v>1.2</v>
      </c>
      <c r="L575" s="87">
        <f t="shared" si="32"/>
        <v>1.2</v>
      </c>
      <c r="M575" s="46">
        <f t="shared" si="33"/>
        <v>63</v>
      </c>
      <c r="N575" s="366"/>
      <c r="O575" s="352"/>
      <c r="P575" s="350"/>
      <c r="Q575" s="352"/>
      <c r="R575" s="350"/>
      <c r="S575" s="356"/>
      <c r="T575" s="352"/>
      <c r="U575" s="356"/>
      <c r="V575" s="354"/>
      <c r="W575" s="356"/>
      <c r="X575" s="352"/>
      <c r="Y575" s="350"/>
      <c r="Z575" s="358"/>
      <c r="AA575" s="358"/>
      <c r="AB575" s="375"/>
      <c r="AC575" s="361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1"/>
        <v>0</v>
      </c>
      <c r="L576" s="87">
        <f t="shared" si="32"/>
        <v>0</v>
      </c>
      <c r="M576" s="46">
        <f t="shared" si="33"/>
        <v>0</v>
      </c>
      <c r="N576" s="366"/>
      <c r="O576" s="352"/>
      <c r="P576" s="350"/>
      <c r="Q576" s="352"/>
      <c r="R576" s="350"/>
      <c r="S576" s="356"/>
      <c r="T576" s="352"/>
      <c r="U576" s="356"/>
      <c r="V576" s="354"/>
      <c r="W576" s="356"/>
      <c r="X576" s="352"/>
      <c r="Y576" s="350"/>
      <c r="Z576" s="358"/>
      <c r="AA576" s="358"/>
      <c r="AB576" s="375"/>
      <c r="AC576" s="361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1"/>
        <v>0</v>
      </c>
      <c r="L577" s="87">
        <f t="shared" si="32"/>
        <v>0</v>
      </c>
      <c r="M577" s="46">
        <f t="shared" si="33"/>
        <v>0</v>
      </c>
      <c r="N577" s="366"/>
      <c r="O577" s="352"/>
      <c r="P577" s="350"/>
      <c r="Q577" s="352"/>
      <c r="R577" s="350"/>
      <c r="S577" s="356"/>
      <c r="T577" s="352"/>
      <c r="U577" s="356"/>
      <c r="V577" s="354"/>
      <c r="W577" s="356"/>
      <c r="X577" s="352"/>
      <c r="Y577" s="350"/>
      <c r="Z577" s="358"/>
      <c r="AA577" s="358"/>
      <c r="AB577" s="375"/>
      <c r="AC577" s="361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31"/>
        <v>0</v>
      </c>
      <c r="L578" s="87">
        <f t="shared" si="32"/>
        <v>0</v>
      </c>
      <c r="M578" s="46">
        <f t="shared" si="33"/>
        <v>0</v>
      </c>
      <c r="N578" s="366"/>
      <c r="O578" s="352"/>
      <c r="P578" s="350"/>
      <c r="Q578" s="352"/>
      <c r="R578" s="350"/>
      <c r="S578" s="356"/>
      <c r="T578" s="352"/>
      <c r="U578" s="356"/>
      <c r="V578" s="354"/>
      <c r="W578" s="356"/>
      <c r="X578" s="352"/>
      <c r="Y578" s="350"/>
      <c r="Z578" s="358"/>
      <c r="AA578" s="358"/>
      <c r="AB578" s="375"/>
      <c r="AC578" s="361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1"/>
        <v>0</v>
      </c>
      <c r="L579" s="87">
        <f t="shared" si="32"/>
        <v>0</v>
      </c>
      <c r="M579" s="46">
        <f t="shared" si="33"/>
        <v>0</v>
      </c>
      <c r="N579" s="366"/>
      <c r="O579" s="352"/>
      <c r="P579" s="350"/>
      <c r="Q579" s="352"/>
      <c r="R579" s="350"/>
      <c r="S579" s="356"/>
      <c r="T579" s="352"/>
      <c r="U579" s="356"/>
      <c r="V579" s="354"/>
      <c r="W579" s="356"/>
      <c r="X579" s="352"/>
      <c r="Y579" s="350"/>
      <c r="Z579" s="358"/>
      <c r="AA579" s="358"/>
      <c r="AB579" s="375"/>
      <c r="AC579" s="361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1"/>
        <v>0</v>
      </c>
      <c r="L580" s="87">
        <f t="shared" si="32"/>
        <v>0</v>
      </c>
      <c r="M580" s="46">
        <f t="shared" si="33"/>
        <v>0</v>
      </c>
      <c r="N580" s="366"/>
      <c r="O580" s="352"/>
      <c r="P580" s="350"/>
      <c r="Q580" s="352"/>
      <c r="R580" s="350"/>
      <c r="S580" s="356"/>
      <c r="T580" s="352"/>
      <c r="U580" s="356"/>
      <c r="V580" s="354"/>
      <c r="W580" s="356"/>
      <c r="X580" s="352"/>
      <c r="Y580" s="350"/>
      <c r="Z580" s="358"/>
      <c r="AA580" s="358"/>
      <c r="AB580" s="375"/>
      <c r="AC580" s="361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1"/>
        <v>0</v>
      </c>
      <c r="L581" s="87">
        <f t="shared" si="32"/>
        <v>0</v>
      </c>
      <c r="M581" s="46">
        <f t="shared" si="33"/>
        <v>0</v>
      </c>
      <c r="N581" s="366"/>
      <c r="O581" s="352"/>
      <c r="P581" s="350"/>
      <c r="Q581" s="352"/>
      <c r="R581" s="350"/>
      <c r="S581" s="356"/>
      <c r="T581" s="352"/>
      <c r="U581" s="356"/>
      <c r="V581" s="354"/>
      <c r="W581" s="356"/>
      <c r="X581" s="352"/>
      <c r="Y581" s="350"/>
      <c r="Z581" s="358"/>
      <c r="AA581" s="358"/>
      <c r="AB581" s="375"/>
      <c r="AC581" s="361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31"/>
        <v>0</v>
      </c>
      <c r="L582" s="87">
        <f t="shared" si="32"/>
        <v>0</v>
      </c>
      <c r="M582" s="46">
        <f t="shared" si="33"/>
        <v>0</v>
      </c>
      <c r="N582" s="366"/>
      <c r="O582" s="352"/>
      <c r="P582" s="350"/>
      <c r="Q582" s="352"/>
      <c r="R582" s="350"/>
      <c r="S582" s="356"/>
      <c r="T582" s="352"/>
      <c r="U582" s="356"/>
      <c r="V582" s="354"/>
      <c r="W582" s="356"/>
      <c r="X582" s="352"/>
      <c r="Y582" s="350"/>
      <c r="Z582" s="358"/>
      <c r="AA582" s="358"/>
      <c r="AB582" s="375"/>
      <c r="AC582" s="361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1"/>
        <v>0</v>
      </c>
      <c r="L583" s="87">
        <f t="shared" si="32"/>
        <v>0</v>
      </c>
      <c r="M583" s="46">
        <f t="shared" si="33"/>
        <v>0</v>
      </c>
      <c r="N583" s="366"/>
      <c r="O583" s="352"/>
      <c r="P583" s="350"/>
      <c r="Q583" s="352"/>
      <c r="R583" s="350"/>
      <c r="S583" s="356"/>
      <c r="T583" s="352"/>
      <c r="U583" s="356"/>
      <c r="V583" s="354"/>
      <c r="W583" s="356"/>
      <c r="X583" s="352"/>
      <c r="Y583" s="350"/>
      <c r="Z583" s="358"/>
      <c r="AA583" s="358"/>
      <c r="AB583" s="375"/>
      <c r="AC583" s="361"/>
      <c r="AD583" s="83"/>
    </row>
    <row r="584" spans="1:30" ht="18" customHeight="1">
      <c r="A584" s="104">
        <v>30</v>
      </c>
      <c r="B584" s="91" t="s">
        <v>303</v>
      </c>
      <c r="C584" s="101" t="s">
        <v>304</v>
      </c>
      <c r="D584" s="42">
        <v>71400119913</v>
      </c>
      <c r="E584" s="42" t="s">
        <v>161</v>
      </c>
      <c r="F584" s="42" t="s">
        <v>305</v>
      </c>
      <c r="G584" s="42" t="s">
        <v>306</v>
      </c>
      <c r="H584" s="42">
        <v>30</v>
      </c>
      <c r="I584" s="42">
        <v>60</v>
      </c>
      <c r="J584" s="173">
        <v>49</v>
      </c>
      <c r="K584" s="87">
        <f t="shared" si="31"/>
        <v>1.2</v>
      </c>
      <c r="L584" s="87">
        <f t="shared" si="32"/>
        <v>1.2</v>
      </c>
      <c r="M584" s="46">
        <f t="shared" si="33"/>
        <v>90</v>
      </c>
      <c r="N584" s="365"/>
      <c r="O584" s="351"/>
      <c r="P584" s="349">
        <f>SUM(M584:M593)+N584+O584</f>
        <v>90</v>
      </c>
      <c r="Q584" s="351"/>
      <c r="R584" s="349"/>
      <c r="S584" s="355"/>
      <c r="T584" s="351"/>
      <c r="U584" s="355"/>
      <c r="V584" s="353"/>
      <c r="W584" s="355"/>
      <c r="X584" s="351"/>
      <c r="Y584" s="349"/>
      <c r="Z584" s="357"/>
      <c r="AA584" s="357"/>
      <c r="AB584" s="371"/>
      <c r="AC584" s="360">
        <f t="shared" ref="AC584" si="35">P584</f>
        <v>90</v>
      </c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1"/>
        <v>0</v>
      </c>
      <c r="L585" s="87">
        <f t="shared" si="32"/>
        <v>0</v>
      </c>
      <c r="M585" s="46">
        <f t="shared" si="33"/>
        <v>0</v>
      </c>
      <c r="N585" s="366"/>
      <c r="O585" s="352"/>
      <c r="P585" s="350"/>
      <c r="Q585" s="352"/>
      <c r="R585" s="350"/>
      <c r="S585" s="356"/>
      <c r="T585" s="352"/>
      <c r="U585" s="356"/>
      <c r="V585" s="354"/>
      <c r="W585" s="356"/>
      <c r="X585" s="352"/>
      <c r="Y585" s="350"/>
      <c r="Z585" s="358"/>
      <c r="AA585" s="358"/>
      <c r="AB585" s="375"/>
      <c r="AC585" s="361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1"/>
        <v>0</v>
      </c>
      <c r="L586" s="87">
        <f t="shared" si="32"/>
        <v>0</v>
      </c>
      <c r="M586" s="46">
        <f t="shared" si="33"/>
        <v>0</v>
      </c>
      <c r="N586" s="366"/>
      <c r="O586" s="352"/>
      <c r="P586" s="350"/>
      <c r="Q586" s="352"/>
      <c r="R586" s="350"/>
      <c r="S586" s="356"/>
      <c r="T586" s="352"/>
      <c r="U586" s="356"/>
      <c r="V586" s="354"/>
      <c r="W586" s="356"/>
      <c r="X586" s="352"/>
      <c r="Y586" s="350"/>
      <c r="Z586" s="358"/>
      <c r="AA586" s="358"/>
      <c r="AB586" s="375"/>
      <c r="AC586" s="361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1"/>
        <v>0</v>
      </c>
      <c r="L587" s="87">
        <f t="shared" si="32"/>
        <v>0</v>
      </c>
      <c r="M587" s="46">
        <f t="shared" si="33"/>
        <v>0</v>
      </c>
      <c r="N587" s="366"/>
      <c r="O587" s="352"/>
      <c r="P587" s="350"/>
      <c r="Q587" s="352"/>
      <c r="R587" s="350"/>
      <c r="S587" s="356"/>
      <c r="T587" s="352"/>
      <c r="U587" s="356"/>
      <c r="V587" s="354"/>
      <c r="W587" s="356"/>
      <c r="X587" s="352"/>
      <c r="Y587" s="350"/>
      <c r="Z587" s="358"/>
      <c r="AA587" s="358"/>
      <c r="AB587" s="375"/>
      <c r="AC587" s="361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1"/>
        <v>0</v>
      </c>
      <c r="L588" s="87">
        <f t="shared" si="32"/>
        <v>0</v>
      </c>
      <c r="M588" s="46">
        <f t="shared" si="33"/>
        <v>0</v>
      </c>
      <c r="N588" s="366"/>
      <c r="O588" s="352"/>
      <c r="P588" s="350"/>
      <c r="Q588" s="352"/>
      <c r="R588" s="350"/>
      <c r="S588" s="356"/>
      <c r="T588" s="352"/>
      <c r="U588" s="356"/>
      <c r="V588" s="354"/>
      <c r="W588" s="356"/>
      <c r="X588" s="352"/>
      <c r="Y588" s="350"/>
      <c r="Z588" s="358"/>
      <c r="AA588" s="358"/>
      <c r="AB588" s="375"/>
      <c r="AC588" s="361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31"/>
        <v>0</v>
      </c>
      <c r="L589" s="87">
        <f t="shared" si="32"/>
        <v>0</v>
      </c>
      <c r="M589" s="46">
        <f t="shared" si="33"/>
        <v>0</v>
      </c>
      <c r="N589" s="366"/>
      <c r="O589" s="352"/>
      <c r="P589" s="350"/>
      <c r="Q589" s="352"/>
      <c r="R589" s="350"/>
      <c r="S589" s="356"/>
      <c r="T589" s="352"/>
      <c r="U589" s="356"/>
      <c r="V589" s="354"/>
      <c r="W589" s="356"/>
      <c r="X589" s="352"/>
      <c r="Y589" s="350"/>
      <c r="Z589" s="358"/>
      <c r="AA589" s="358"/>
      <c r="AB589" s="375"/>
      <c r="AC589" s="361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1"/>
        <v>0</v>
      </c>
      <c r="L590" s="87">
        <f t="shared" si="32"/>
        <v>0</v>
      </c>
      <c r="M590" s="46">
        <f t="shared" si="33"/>
        <v>0</v>
      </c>
      <c r="N590" s="366"/>
      <c r="O590" s="352"/>
      <c r="P590" s="350"/>
      <c r="Q590" s="352"/>
      <c r="R590" s="350"/>
      <c r="S590" s="356"/>
      <c r="T590" s="352"/>
      <c r="U590" s="356"/>
      <c r="V590" s="354"/>
      <c r="W590" s="356"/>
      <c r="X590" s="352"/>
      <c r="Y590" s="350"/>
      <c r="Z590" s="358"/>
      <c r="AA590" s="358"/>
      <c r="AB590" s="375"/>
      <c r="AC590" s="361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ref="K591:K654" si="36">IF(OR(LEFT(E591,2)="ĐA",LEFT(E591,2)="DA",LEFT(E591,5)="Đồ án",LEFT(E591,5)="Đồán ",LEFT(E591,9)="Sinh hoạt",LEFT(E591,9)="sinh hoạt",LEFT(E591,6)="Cố vấn",LEFT(E591,6)="cố vấn",LEFT(E591,4)="cvht",LEFT(E591,4)="CVHT",LEFT(E591,4)="shcn",LEFT(E591,4)="SHCN"),0,(IF(AND(H591&gt;0,J591&gt;0),IF(J591&gt;60,1.3,IF(J591&gt;35,1.2,1)),0)))</f>
        <v>0</v>
      </c>
      <c r="L591" s="87">
        <f t="shared" ref="L591:L654" si="37">IF(OR(LEFT(E591,2)="ĐA",LEFT(E591,2)="DA",LEFT(E591,5)="Đồ án",LEFT(E591,5)="Đồán "),0,IF(AND(J591&gt;0,I591&gt;0),IF(AND(OR(LEFT(E591,4)="GDQP",LEFT(E591,4)="gdqp",LEFT(E591,19)="Giáo dục quốc phòng"),J591&gt;50),1.3,IF(J591&gt;35,1.2,IF(J591&gt;29,1.1,1))),0))</f>
        <v>0</v>
      </c>
      <c r="M591" s="46">
        <f t="shared" ref="M591:M654" si="38">ROUND(IF(OR(LEFT(E591,2)="ĐA",LEFT(E591,2)="DA",LEFT(E591,5)="Đồ án",LEFT(E591,5)="Đồán "),J591*0.5,(IF(H591&gt;0,H591*K591,"0")+IF(I591&gt;0,(I591*0.75)*L591,"0"))),1)</f>
        <v>0</v>
      </c>
      <c r="N591" s="366"/>
      <c r="O591" s="352"/>
      <c r="P591" s="350"/>
      <c r="Q591" s="352"/>
      <c r="R591" s="350"/>
      <c r="S591" s="356"/>
      <c r="T591" s="352"/>
      <c r="U591" s="356"/>
      <c r="V591" s="354"/>
      <c r="W591" s="356"/>
      <c r="X591" s="352"/>
      <c r="Y591" s="350"/>
      <c r="Z591" s="358"/>
      <c r="AA591" s="358"/>
      <c r="AB591" s="375"/>
      <c r="AC591" s="361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6"/>
        <v>0</v>
      </c>
      <c r="L592" s="87">
        <f t="shared" si="37"/>
        <v>0</v>
      </c>
      <c r="M592" s="46">
        <f t="shared" si="38"/>
        <v>0</v>
      </c>
      <c r="N592" s="366"/>
      <c r="O592" s="352"/>
      <c r="P592" s="350"/>
      <c r="Q592" s="352"/>
      <c r="R592" s="350"/>
      <c r="S592" s="356"/>
      <c r="T592" s="352"/>
      <c r="U592" s="356"/>
      <c r="V592" s="354"/>
      <c r="W592" s="356"/>
      <c r="X592" s="352"/>
      <c r="Y592" s="350"/>
      <c r="Z592" s="358"/>
      <c r="AA592" s="358"/>
      <c r="AB592" s="375"/>
      <c r="AC592" s="361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6"/>
        <v>0</v>
      </c>
      <c r="L593" s="87">
        <f t="shared" si="37"/>
        <v>0</v>
      </c>
      <c r="M593" s="46">
        <f t="shared" si="38"/>
        <v>0</v>
      </c>
      <c r="N593" s="366"/>
      <c r="O593" s="352"/>
      <c r="P593" s="350"/>
      <c r="Q593" s="352"/>
      <c r="R593" s="350"/>
      <c r="S593" s="356"/>
      <c r="T593" s="352"/>
      <c r="U593" s="356"/>
      <c r="V593" s="354"/>
      <c r="W593" s="356"/>
      <c r="X593" s="352"/>
      <c r="Y593" s="350"/>
      <c r="Z593" s="358"/>
      <c r="AA593" s="358"/>
      <c r="AB593" s="375"/>
      <c r="AC593" s="361"/>
      <c r="AD593" s="83"/>
    </row>
    <row r="594" spans="1:30" ht="18" customHeight="1">
      <c r="A594" s="104">
        <v>31</v>
      </c>
      <c r="B594" s="91" t="s">
        <v>221</v>
      </c>
      <c r="C594" s="101" t="s">
        <v>43</v>
      </c>
      <c r="D594" s="42"/>
      <c r="E594" s="43" t="s">
        <v>161</v>
      </c>
      <c r="F594" s="44" t="s">
        <v>452</v>
      </c>
      <c r="G594" s="170">
        <v>2</v>
      </c>
      <c r="H594" s="140">
        <v>30</v>
      </c>
      <c r="I594" s="140">
        <v>60</v>
      </c>
      <c r="J594" s="173">
        <v>40</v>
      </c>
      <c r="K594" s="87">
        <f t="shared" si="36"/>
        <v>1.2</v>
      </c>
      <c r="L594" s="87">
        <f t="shared" si="37"/>
        <v>1.2</v>
      </c>
      <c r="M594" s="46">
        <f t="shared" si="38"/>
        <v>90</v>
      </c>
      <c r="N594" s="365">
        <v>67.5</v>
      </c>
      <c r="O594" s="351"/>
      <c r="P594" s="349">
        <f>SUM(M594:M603)+N594+O594</f>
        <v>157.5</v>
      </c>
      <c r="Q594" s="351"/>
      <c r="R594" s="349"/>
      <c r="S594" s="355"/>
      <c r="T594" s="351"/>
      <c r="U594" s="355"/>
      <c r="V594" s="353"/>
      <c r="W594" s="355"/>
      <c r="X594" s="351"/>
      <c r="Y594" s="349"/>
      <c r="Z594" s="357"/>
      <c r="AA594" s="357"/>
      <c r="AB594" s="371"/>
      <c r="AC594" s="360">
        <f t="shared" ref="AC594" si="39">P594</f>
        <v>157.5</v>
      </c>
      <c r="AD594" s="83"/>
    </row>
    <row r="595" spans="1:30" ht="18" customHeight="1">
      <c r="A595" s="121"/>
      <c r="B595" s="109"/>
      <c r="C595" s="110"/>
      <c r="D595" s="42"/>
      <c r="E595" s="127" t="s">
        <v>173</v>
      </c>
      <c r="F595" s="42" t="s">
        <v>333</v>
      </c>
      <c r="G595" s="42"/>
      <c r="H595" s="42"/>
      <c r="I595" s="42"/>
      <c r="J595" s="173"/>
      <c r="K595" s="87">
        <f t="shared" si="36"/>
        <v>0</v>
      </c>
      <c r="L595" s="87">
        <f t="shared" si="37"/>
        <v>0</v>
      </c>
      <c r="M595" s="46">
        <f t="shared" si="38"/>
        <v>0</v>
      </c>
      <c r="N595" s="366"/>
      <c r="O595" s="352"/>
      <c r="P595" s="350"/>
      <c r="Q595" s="352"/>
      <c r="R595" s="350"/>
      <c r="S595" s="356"/>
      <c r="T595" s="352"/>
      <c r="U595" s="356"/>
      <c r="V595" s="354"/>
      <c r="W595" s="356"/>
      <c r="X595" s="352"/>
      <c r="Y595" s="350"/>
      <c r="Z595" s="358"/>
      <c r="AA595" s="358"/>
      <c r="AB595" s="375"/>
      <c r="AC595" s="361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6"/>
        <v>0</v>
      </c>
      <c r="L596" s="87">
        <f t="shared" si="37"/>
        <v>0</v>
      </c>
      <c r="M596" s="46">
        <f t="shared" si="38"/>
        <v>0</v>
      </c>
      <c r="N596" s="366"/>
      <c r="O596" s="352"/>
      <c r="P596" s="350"/>
      <c r="Q596" s="352"/>
      <c r="R596" s="350"/>
      <c r="S596" s="356"/>
      <c r="T596" s="352"/>
      <c r="U596" s="356"/>
      <c r="V596" s="354"/>
      <c r="W596" s="356"/>
      <c r="X596" s="352"/>
      <c r="Y596" s="350"/>
      <c r="Z596" s="358"/>
      <c r="AA596" s="358"/>
      <c r="AB596" s="375"/>
      <c r="AC596" s="361"/>
      <c r="AD596" s="83"/>
    </row>
    <row r="597" spans="1:30" ht="20.25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6"/>
        <v>0</v>
      </c>
      <c r="L597" s="87">
        <f t="shared" si="37"/>
        <v>0</v>
      </c>
      <c r="M597" s="46">
        <f t="shared" si="38"/>
        <v>0</v>
      </c>
      <c r="N597" s="366"/>
      <c r="O597" s="352"/>
      <c r="P597" s="350"/>
      <c r="Q597" s="352"/>
      <c r="R597" s="350"/>
      <c r="S597" s="356"/>
      <c r="T597" s="352"/>
      <c r="U597" s="356"/>
      <c r="V597" s="354"/>
      <c r="W597" s="356"/>
      <c r="X597" s="352"/>
      <c r="Y597" s="350"/>
      <c r="Z597" s="358"/>
      <c r="AA597" s="358"/>
      <c r="AB597" s="375"/>
      <c r="AC597" s="361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36"/>
        <v>0</v>
      </c>
      <c r="L598" s="87">
        <f t="shared" si="37"/>
        <v>0</v>
      </c>
      <c r="M598" s="46">
        <f t="shared" si="38"/>
        <v>0</v>
      </c>
      <c r="N598" s="366"/>
      <c r="O598" s="352"/>
      <c r="P598" s="350"/>
      <c r="Q598" s="352"/>
      <c r="R598" s="350"/>
      <c r="S598" s="356"/>
      <c r="T598" s="352"/>
      <c r="U598" s="356"/>
      <c r="V598" s="354"/>
      <c r="W598" s="356"/>
      <c r="X598" s="352"/>
      <c r="Y598" s="350"/>
      <c r="Z598" s="358"/>
      <c r="AA598" s="358"/>
      <c r="AB598" s="375"/>
      <c r="AC598" s="361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36"/>
        <v>0</v>
      </c>
      <c r="L599" s="87">
        <f t="shared" si="37"/>
        <v>0</v>
      </c>
      <c r="M599" s="46">
        <f t="shared" si="38"/>
        <v>0</v>
      </c>
      <c r="N599" s="366"/>
      <c r="O599" s="352"/>
      <c r="P599" s="350"/>
      <c r="Q599" s="352"/>
      <c r="R599" s="350"/>
      <c r="S599" s="356"/>
      <c r="T599" s="352"/>
      <c r="U599" s="356"/>
      <c r="V599" s="354"/>
      <c r="W599" s="356"/>
      <c r="X599" s="352"/>
      <c r="Y599" s="350"/>
      <c r="Z599" s="358"/>
      <c r="AA599" s="358"/>
      <c r="AB599" s="375"/>
      <c r="AC599" s="361"/>
      <c r="AD599" s="83"/>
    </row>
    <row r="600" spans="1:30" ht="18" hidden="1" customHeight="1">
      <c r="A600" s="121"/>
      <c r="B600" s="109"/>
      <c r="C600" s="110"/>
      <c r="D600" s="42"/>
      <c r="E600" s="42"/>
      <c r="F600" s="42"/>
      <c r="G600" s="42"/>
      <c r="H600" s="42"/>
      <c r="I600" s="42"/>
      <c r="J600" s="173"/>
      <c r="K600" s="87">
        <f t="shared" si="36"/>
        <v>0</v>
      </c>
      <c r="L600" s="87">
        <f t="shared" si="37"/>
        <v>0</v>
      </c>
      <c r="M600" s="46">
        <f t="shared" si="38"/>
        <v>0</v>
      </c>
      <c r="N600" s="366"/>
      <c r="O600" s="352"/>
      <c r="P600" s="350"/>
      <c r="Q600" s="352"/>
      <c r="R600" s="350"/>
      <c r="S600" s="356"/>
      <c r="T600" s="352"/>
      <c r="U600" s="356"/>
      <c r="V600" s="354"/>
      <c r="W600" s="356"/>
      <c r="X600" s="352"/>
      <c r="Y600" s="350"/>
      <c r="Z600" s="358"/>
      <c r="AA600" s="358"/>
      <c r="AB600" s="375"/>
      <c r="AC600" s="361"/>
      <c r="AD600" s="83"/>
    </row>
    <row r="601" spans="1:30" ht="18" hidden="1" customHeight="1">
      <c r="A601" s="121"/>
      <c r="B601" s="109"/>
      <c r="C601" s="110"/>
      <c r="D601" s="42"/>
      <c r="E601" s="42"/>
      <c r="F601" s="42"/>
      <c r="G601" s="42"/>
      <c r="H601" s="42"/>
      <c r="I601" s="42"/>
      <c r="J601" s="173"/>
      <c r="K601" s="87">
        <f t="shared" si="36"/>
        <v>0</v>
      </c>
      <c r="L601" s="87">
        <f t="shared" si="37"/>
        <v>0</v>
      </c>
      <c r="M601" s="46">
        <f t="shared" si="38"/>
        <v>0</v>
      </c>
      <c r="N601" s="366"/>
      <c r="O601" s="352"/>
      <c r="P601" s="350"/>
      <c r="Q601" s="352"/>
      <c r="R601" s="350"/>
      <c r="S601" s="356"/>
      <c r="T601" s="352"/>
      <c r="U601" s="356"/>
      <c r="V601" s="354"/>
      <c r="W601" s="356"/>
      <c r="X601" s="352"/>
      <c r="Y601" s="350"/>
      <c r="Z601" s="358"/>
      <c r="AA601" s="358"/>
      <c r="AB601" s="375"/>
      <c r="AC601" s="361"/>
      <c r="AD601" s="83"/>
    </row>
    <row r="602" spans="1:30" ht="18" hidden="1" customHeight="1">
      <c r="A602" s="121"/>
      <c r="B602" s="109"/>
      <c r="C602" s="110"/>
      <c r="D602" s="42"/>
      <c r="E602" s="42"/>
      <c r="F602" s="42"/>
      <c r="G602" s="42"/>
      <c r="H602" s="42"/>
      <c r="I602" s="42"/>
      <c r="J602" s="173"/>
      <c r="K602" s="87">
        <f t="shared" si="36"/>
        <v>0</v>
      </c>
      <c r="L602" s="87">
        <f t="shared" si="37"/>
        <v>0</v>
      </c>
      <c r="M602" s="46">
        <f t="shared" si="38"/>
        <v>0</v>
      </c>
      <c r="N602" s="366"/>
      <c r="O602" s="352"/>
      <c r="P602" s="350"/>
      <c r="Q602" s="352"/>
      <c r="R602" s="350"/>
      <c r="S602" s="356"/>
      <c r="T602" s="352"/>
      <c r="U602" s="356"/>
      <c r="V602" s="354"/>
      <c r="W602" s="356"/>
      <c r="X602" s="352"/>
      <c r="Y602" s="350"/>
      <c r="Z602" s="358"/>
      <c r="AA602" s="358"/>
      <c r="AB602" s="375"/>
      <c r="AC602" s="361"/>
      <c r="AD602" s="83"/>
    </row>
    <row r="603" spans="1:30" ht="18" hidden="1" customHeight="1">
      <c r="A603" s="121"/>
      <c r="B603" s="109"/>
      <c r="C603" s="110"/>
      <c r="D603" s="42"/>
      <c r="E603" s="42"/>
      <c r="F603" s="42"/>
      <c r="G603" s="42"/>
      <c r="H603" s="42"/>
      <c r="I603" s="42"/>
      <c r="J603" s="173"/>
      <c r="K603" s="87">
        <f t="shared" si="36"/>
        <v>0</v>
      </c>
      <c r="L603" s="87">
        <f t="shared" si="37"/>
        <v>0</v>
      </c>
      <c r="M603" s="46">
        <f t="shared" si="38"/>
        <v>0</v>
      </c>
      <c r="N603" s="366"/>
      <c r="O603" s="352"/>
      <c r="P603" s="350"/>
      <c r="Q603" s="352"/>
      <c r="R603" s="350"/>
      <c r="S603" s="356"/>
      <c r="T603" s="352"/>
      <c r="U603" s="356"/>
      <c r="V603" s="354"/>
      <c r="W603" s="356"/>
      <c r="X603" s="352"/>
      <c r="Y603" s="350"/>
      <c r="Z603" s="358"/>
      <c r="AA603" s="358"/>
      <c r="AB603" s="375"/>
      <c r="AC603" s="361"/>
      <c r="AD603" s="83"/>
    </row>
    <row r="604" spans="1:30" ht="18" customHeight="1">
      <c r="A604" s="104">
        <v>32</v>
      </c>
      <c r="B604" s="175" t="s">
        <v>212</v>
      </c>
      <c r="C604" s="176" t="s">
        <v>213</v>
      </c>
      <c r="D604" s="177">
        <v>20200013101</v>
      </c>
      <c r="E604" s="178" t="s">
        <v>214</v>
      </c>
      <c r="F604" s="179" t="s">
        <v>197</v>
      </c>
      <c r="G604" s="180">
        <v>1</v>
      </c>
      <c r="H604" s="181">
        <v>30</v>
      </c>
      <c r="I604" s="181"/>
      <c r="J604" s="182">
        <v>55</v>
      </c>
      <c r="K604" s="87">
        <f t="shared" si="36"/>
        <v>1.2</v>
      </c>
      <c r="L604" s="87">
        <f t="shared" si="37"/>
        <v>0</v>
      </c>
      <c r="M604" s="46">
        <f t="shared" si="38"/>
        <v>36</v>
      </c>
      <c r="N604" s="394">
        <v>67.5</v>
      </c>
      <c r="O604" s="394"/>
      <c r="P604" s="349">
        <f>SUM(M604:M613)+N604+O604</f>
        <v>139.5</v>
      </c>
      <c r="Q604" s="351"/>
      <c r="R604" s="349"/>
      <c r="S604" s="396"/>
      <c r="T604" s="394"/>
      <c r="U604" s="396"/>
      <c r="V604" s="394"/>
      <c r="W604" s="396"/>
      <c r="X604" s="394"/>
      <c r="Y604" s="349"/>
      <c r="Z604" s="357"/>
      <c r="AA604" s="357"/>
      <c r="AB604" s="371"/>
      <c r="AC604" s="360">
        <f>P604</f>
        <v>139.5</v>
      </c>
      <c r="AD604" s="83"/>
    </row>
    <row r="605" spans="1:30" ht="18" customHeight="1">
      <c r="A605" s="121"/>
      <c r="B605" s="191"/>
      <c r="C605" s="192"/>
      <c r="D605" s="177"/>
      <c r="E605" s="127" t="s">
        <v>173</v>
      </c>
      <c r="F605" s="199" t="s">
        <v>185</v>
      </c>
      <c r="G605" s="180"/>
      <c r="H605" s="181"/>
      <c r="I605" s="181"/>
      <c r="J605" s="182"/>
      <c r="K605" s="87">
        <f t="shared" si="36"/>
        <v>0</v>
      </c>
      <c r="L605" s="87">
        <f t="shared" si="37"/>
        <v>0</v>
      </c>
      <c r="M605" s="46">
        <f t="shared" si="38"/>
        <v>0</v>
      </c>
      <c r="N605" s="395"/>
      <c r="O605" s="395"/>
      <c r="P605" s="350"/>
      <c r="Q605" s="352"/>
      <c r="R605" s="350"/>
      <c r="S605" s="397"/>
      <c r="T605" s="395"/>
      <c r="U605" s="397"/>
      <c r="V605" s="395"/>
      <c r="W605" s="397"/>
      <c r="X605" s="395"/>
      <c r="Y605" s="350"/>
      <c r="Z605" s="358"/>
      <c r="AA605" s="358"/>
      <c r="AB605" s="375"/>
      <c r="AC605" s="361"/>
      <c r="AD605" s="83"/>
    </row>
    <row r="606" spans="1:30" ht="18" customHeight="1">
      <c r="A606" s="121"/>
      <c r="B606" s="191"/>
      <c r="C606" s="192"/>
      <c r="D606" s="177"/>
      <c r="E606" s="178" t="s">
        <v>214</v>
      </c>
      <c r="F606" s="226" t="s">
        <v>368</v>
      </c>
      <c r="G606" s="180">
        <v>1</v>
      </c>
      <c r="H606" s="181">
        <v>30</v>
      </c>
      <c r="I606" s="181"/>
      <c r="J606" s="182">
        <v>55</v>
      </c>
      <c r="K606" s="87">
        <f t="shared" si="36"/>
        <v>1.2</v>
      </c>
      <c r="L606" s="87">
        <f t="shared" si="37"/>
        <v>0</v>
      </c>
      <c r="M606" s="46">
        <f t="shared" si="38"/>
        <v>36</v>
      </c>
      <c r="N606" s="395"/>
      <c r="O606" s="395"/>
      <c r="P606" s="350"/>
      <c r="Q606" s="352"/>
      <c r="R606" s="350"/>
      <c r="S606" s="397"/>
      <c r="T606" s="395"/>
      <c r="U606" s="397"/>
      <c r="V606" s="395"/>
      <c r="W606" s="397"/>
      <c r="X606" s="395"/>
      <c r="Y606" s="350"/>
      <c r="Z606" s="358"/>
      <c r="AA606" s="358"/>
      <c r="AB606" s="375"/>
      <c r="AC606" s="361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6"/>
        <v>0</v>
      </c>
      <c r="L607" s="87">
        <f t="shared" si="37"/>
        <v>0</v>
      </c>
      <c r="M607" s="46">
        <f t="shared" si="38"/>
        <v>0</v>
      </c>
      <c r="N607" s="395"/>
      <c r="O607" s="395"/>
      <c r="P607" s="350"/>
      <c r="Q607" s="352"/>
      <c r="R607" s="350"/>
      <c r="S607" s="397"/>
      <c r="T607" s="395"/>
      <c r="U607" s="397"/>
      <c r="V607" s="395"/>
      <c r="W607" s="397"/>
      <c r="X607" s="395"/>
      <c r="Y607" s="350"/>
      <c r="Z607" s="358"/>
      <c r="AA607" s="358"/>
      <c r="AB607" s="375"/>
      <c r="AC607" s="361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36"/>
        <v>0</v>
      </c>
      <c r="L608" s="87">
        <f t="shared" si="37"/>
        <v>0</v>
      </c>
      <c r="M608" s="46">
        <f t="shared" si="38"/>
        <v>0</v>
      </c>
      <c r="N608" s="395"/>
      <c r="O608" s="395"/>
      <c r="P608" s="350"/>
      <c r="Q608" s="352"/>
      <c r="R608" s="350"/>
      <c r="S608" s="397"/>
      <c r="T608" s="395"/>
      <c r="U608" s="397"/>
      <c r="V608" s="395"/>
      <c r="W608" s="397"/>
      <c r="X608" s="395"/>
      <c r="Y608" s="350"/>
      <c r="Z608" s="358"/>
      <c r="AA608" s="358"/>
      <c r="AB608" s="375"/>
      <c r="AC608" s="361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36"/>
        <v>0</v>
      </c>
      <c r="L609" s="87">
        <f t="shared" si="37"/>
        <v>0</v>
      </c>
      <c r="M609" s="46">
        <f t="shared" si="38"/>
        <v>0</v>
      </c>
      <c r="N609" s="395"/>
      <c r="O609" s="395"/>
      <c r="P609" s="350"/>
      <c r="Q609" s="352"/>
      <c r="R609" s="350"/>
      <c r="S609" s="397"/>
      <c r="T609" s="395"/>
      <c r="U609" s="397"/>
      <c r="V609" s="395"/>
      <c r="W609" s="397"/>
      <c r="X609" s="395"/>
      <c r="Y609" s="350"/>
      <c r="Z609" s="358"/>
      <c r="AA609" s="358"/>
      <c r="AB609" s="375"/>
      <c r="AC609" s="361"/>
      <c r="AD609" s="83"/>
    </row>
    <row r="610" spans="1:30" ht="18" hidden="1" customHeight="1">
      <c r="A610" s="121"/>
      <c r="B610" s="191"/>
      <c r="C610" s="192"/>
      <c r="D610" s="177"/>
      <c r="E610" s="178"/>
      <c r="F610" s="179"/>
      <c r="G610" s="180"/>
      <c r="H610" s="181"/>
      <c r="I610" s="181"/>
      <c r="J610" s="182"/>
      <c r="K610" s="87">
        <f t="shared" si="36"/>
        <v>0</v>
      </c>
      <c r="L610" s="87">
        <f t="shared" si="37"/>
        <v>0</v>
      </c>
      <c r="M610" s="46">
        <f t="shared" si="38"/>
        <v>0</v>
      </c>
      <c r="N610" s="395"/>
      <c r="O610" s="395"/>
      <c r="P610" s="350"/>
      <c r="Q610" s="352"/>
      <c r="R610" s="350"/>
      <c r="S610" s="397"/>
      <c r="T610" s="395"/>
      <c r="U610" s="397"/>
      <c r="V610" s="395"/>
      <c r="W610" s="397"/>
      <c r="X610" s="395"/>
      <c r="Y610" s="350"/>
      <c r="Z610" s="358"/>
      <c r="AA610" s="358"/>
      <c r="AB610" s="375"/>
      <c r="AC610" s="361"/>
      <c r="AD610" s="83"/>
    </row>
    <row r="611" spans="1:30" ht="18" hidden="1" customHeight="1">
      <c r="A611" s="121"/>
      <c r="B611" s="191"/>
      <c r="C611" s="192"/>
      <c r="D611" s="177"/>
      <c r="E611" s="178"/>
      <c r="F611" s="179"/>
      <c r="G611" s="180"/>
      <c r="H611" s="181"/>
      <c r="I611" s="181"/>
      <c r="J611" s="182"/>
      <c r="K611" s="87">
        <f t="shared" si="36"/>
        <v>0</v>
      </c>
      <c r="L611" s="87">
        <f t="shared" si="37"/>
        <v>0</v>
      </c>
      <c r="M611" s="46">
        <f t="shared" si="38"/>
        <v>0</v>
      </c>
      <c r="N611" s="395"/>
      <c r="O611" s="395"/>
      <c r="P611" s="350"/>
      <c r="Q611" s="352"/>
      <c r="R611" s="350"/>
      <c r="S611" s="397"/>
      <c r="T611" s="395"/>
      <c r="U611" s="397"/>
      <c r="V611" s="395"/>
      <c r="W611" s="397"/>
      <c r="X611" s="395"/>
      <c r="Y611" s="350"/>
      <c r="Z611" s="358"/>
      <c r="AA611" s="358"/>
      <c r="AB611" s="375"/>
      <c r="AC611" s="361"/>
      <c r="AD611" s="83"/>
    </row>
    <row r="612" spans="1:30" ht="18" hidden="1" customHeight="1">
      <c r="A612" s="121"/>
      <c r="B612" s="191"/>
      <c r="C612" s="192"/>
      <c r="D612" s="177"/>
      <c r="E612" s="178"/>
      <c r="F612" s="179"/>
      <c r="G612" s="180"/>
      <c r="H612" s="181"/>
      <c r="I612" s="181"/>
      <c r="J612" s="182"/>
      <c r="K612" s="87">
        <f t="shared" si="36"/>
        <v>0</v>
      </c>
      <c r="L612" s="87">
        <f t="shared" si="37"/>
        <v>0</v>
      </c>
      <c r="M612" s="46">
        <f t="shared" si="38"/>
        <v>0</v>
      </c>
      <c r="N612" s="395"/>
      <c r="O612" s="395"/>
      <c r="P612" s="350"/>
      <c r="Q612" s="352"/>
      <c r="R612" s="350"/>
      <c r="S612" s="397"/>
      <c r="T612" s="395"/>
      <c r="U612" s="397"/>
      <c r="V612" s="395"/>
      <c r="W612" s="397"/>
      <c r="X612" s="395"/>
      <c r="Y612" s="350"/>
      <c r="Z612" s="358"/>
      <c r="AA612" s="358"/>
      <c r="AB612" s="375"/>
      <c r="AC612" s="361"/>
      <c r="AD612" s="83"/>
    </row>
    <row r="613" spans="1:30" ht="18" hidden="1" customHeight="1">
      <c r="A613" s="121"/>
      <c r="B613" s="191"/>
      <c r="C613" s="192"/>
      <c r="D613" s="177"/>
      <c r="E613" s="178"/>
      <c r="F613" s="179"/>
      <c r="G613" s="180"/>
      <c r="H613" s="181"/>
      <c r="I613" s="181"/>
      <c r="J613" s="182"/>
      <c r="K613" s="87">
        <f t="shared" si="36"/>
        <v>0</v>
      </c>
      <c r="L613" s="87">
        <f t="shared" si="37"/>
        <v>0</v>
      </c>
      <c r="M613" s="46">
        <f t="shared" si="38"/>
        <v>0</v>
      </c>
      <c r="N613" s="395"/>
      <c r="O613" s="395"/>
      <c r="P613" s="350"/>
      <c r="Q613" s="352"/>
      <c r="R613" s="350"/>
      <c r="S613" s="397"/>
      <c r="T613" s="395"/>
      <c r="U613" s="397"/>
      <c r="V613" s="395"/>
      <c r="W613" s="397"/>
      <c r="X613" s="395"/>
      <c r="Y613" s="350"/>
      <c r="Z613" s="358"/>
      <c r="AA613" s="358"/>
      <c r="AB613" s="375"/>
      <c r="AC613" s="361"/>
      <c r="AD613" s="83"/>
    </row>
    <row r="614" spans="1:30" ht="18" customHeight="1">
      <c r="A614" s="104">
        <v>33</v>
      </c>
      <c r="B614" s="60" t="s">
        <v>468</v>
      </c>
      <c r="C614" s="61" t="s">
        <v>465</v>
      </c>
      <c r="D614" s="64"/>
      <c r="E614" s="43" t="s">
        <v>161</v>
      </c>
      <c r="F614" s="44" t="s">
        <v>390</v>
      </c>
      <c r="G614" s="86">
        <v>2</v>
      </c>
      <c r="H614" s="86">
        <v>30</v>
      </c>
      <c r="I614" s="70">
        <v>60</v>
      </c>
      <c r="J614" s="106">
        <v>40</v>
      </c>
      <c r="K614" s="87">
        <f t="shared" si="36"/>
        <v>1.2</v>
      </c>
      <c r="L614" s="87">
        <f t="shared" si="37"/>
        <v>1.2</v>
      </c>
      <c r="M614" s="46">
        <f t="shared" si="38"/>
        <v>90</v>
      </c>
      <c r="N614" s="365"/>
      <c r="O614" s="351"/>
      <c r="P614" s="349">
        <f>M614</f>
        <v>90</v>
      </c>
      <c r="Q614" s="351"/>
      <c r="R614" s="349"/>
      <c r="S614" s="355"/>
      <c r="T614" s="351"/>
      <c r="U614" s="355"/>
      <c r="V614" s="353"/>
      <c r="W614" s="355"/>
      <c r="X614" s="351"/>
      <c r="Y614" s="349"/>
      <c r="Z614" s="357"/>
      <c r="AA614" s="357"/>
      <c r="AB614" s="371"/>
      <c r="AC614" s="360">
        <f>P614</f>
        <v>90</v>
      </c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86"/>
      <c r="I615" s="70"/>
      <c r="J615" s="106"/>
      <c r="K615" s="87">
        <f t="shared" si="36"/>
        <v>0</v>
      </c>
      <c r="L615" s="87">
        <f t="shared" si="37"/>
        <v>0</v>
      </c>
      <c r="M615" s="46">
        <f t="shared" si="38"/>
        <v>0</v>
      </c>
      <c r="N615" s="337"/>
      <c r="O615" s="337"/>
      <c r="P615" s="350"/>
      <c r="Q615" s="337"/>
      <c r="R615" s="337"/>
      <c r="S615" s="337"/>
      <c r="T615" s="337"/>
      <c r="U615" s="337"/>
      <c r="V615" s="337"/>
      <c r="W615" s="337"/>
      <c r="X615" s="337"/>
      <c r="Y615" s="337"/>
      <c r="Z615" s="337"/>
      <c r="AA615" s="337"/>
      <c r="AB615" s="337"/>
      <c r="AC615" s="337"/>
      <c r="AD615" s="83"/>
    </row>
    <row r="616" spans="1:30" ht="18" hidden="1" customHeight="1">
      <c r="A616" s="90"/>
      <c r="B616" s="107"/>
      <c r="C616" s="108"/>
      <c r="D616" s="64"/>
      <c r="E616" s="43"/>
      <c r="F616" s="44"/>
      <c r="G616" s="86"/>
      <c r="H616" s="86"/>
      <c r="I616" s="70"/>
      <c r="J616" s="106"/>
      <c r="K616" s="87">
        <f t="shared" si="36"/>
        <v>0</v>
      </c>
      <c r="L616" s="87">
        <f t="shared" si="37"/>
        <v>0</v>
      </c>
      <c r="M616" s="46">
        <f t="shared" si="38"/>
        <v>0</v>
      </c>
      <c r="N616" s="337"/>
      <c r="O616" s="337"/>
      <c r="P616" s="350"/>
      <c r="Q616" s="337"/>
      <c r="R616" s="337"/>
      <c r="S616" s="337"/>
      <c r="T616" s="337"/>
      <c r="U616" s="337"/>
      <c r="V616" s="337"/>
      <c r="W616" s="337"/>
      <c r="X616" s="337"/>
      <c r="Y616" s="337"/>
      <c r="Z616" s="337"/>
      <c r="AA616" s="337"/>
      <c r="AB616" s="337"/>
      <c r="AC616" s="337"/>
      <c r="AD616" s="83"/>
    </row>
    <row r="617" spans="1:30" ht="18" hidden="1" customHeight="1">
      <c r="A617" s="90"/>
      <c r="B617" s="107"/>
      <c r="C617" s="108"/>
      <c r="D617" s="64"/>
      <c r="E617" s="43"/>
      <c r="F617" s="44"/>
      <c r="G617" s="86"/>
      <c r="H617" s="86"/>
      <c r="I617" s="70"/>
      <c r="J617" s="106"/>
      <c r="K617" s="87">
        <f t="shared" si="36"/>
        <v>0</v>
      </c>
      <c r="L617" s="87">
        <f t="shared" si="37"/>
        <v>0</v>
      </c>
      <c r="M617" s="46">
        <f t="shared" si="38"/>
        <v>0</v>
      </c>
      <c r="N617" s="337"/>
      <c r="O617" s="337"/>
      <c r="P617" s="350"/>
      <c r="Q617" s="337"/>
      <c r="R617" s="337"/>
      <c r="S617" s="337"/>
      <c r="T617" s="337"/>
      <c r="U617" s="337"/>
      <c r="V617" s="337"/>
      <c r="W617" s="337"/>
      <c r="X617" s="337"/>
      <c r="Y617" s="337"/>
      <c r="Z617" s="337"/>
      <c r="AA617" s="337"/>
      <c r="AB617" s="337"/>
      <c r="AC617" s="337"/>
      <c r="AD617" s="83"/>
    </row>
    <row r="618" spans="1:30" ht="18" hidden="1" customHeight="1">
      <c r="A618" s="90"/>
      <c r="B618" s="107"/>
      <c r="C618" s="108"/>
      <c r="D618" s="64"/>
      <c r="E618" s="43"/>
      <c r="F618" s="44"/>
      <c r="G618" s="86"/>
      <c r="H618" s="86"/>
      <c r="I618" s="70"/>
      <c r="J618" s="106"/>
      <c r="K618" s="87">
        <f t="shared" si="36"/>
        <v>0</v>
      </c>
      <c r="L618" s="87">
        <f t="shared" si="37"/>
        <v>0</v>
      </c>
      <c r="M618" s="46">
        <f t="shared" si="38"/>
        <v>0</v>
      </c>
      <c r="N618" s="337"/>
      <c r="O618" s="337"/>
      <c r="P618" s="350"/>
      <c r="Q618" s="337"/>
      <c r="R618" s="337"/>
      <c r="S618" s="337"/>
      <c r="T618" s="337"/>
      <c r="U618" s="337"/>
      <c r="V618" s="337"/>
      <c r="W618" s="337"/>
      <c r="X618" s="337"/>
      <c r="Y618" s="337"/>
      <c r="Z618" s="337"/>
      <c r="AA618" s="337"/>
      <c r="AB618" s="337"/>
      <c r="AC618" s="337"/>
      <c r="AD618" s="83"/>
    </row>
    <row r="619" spans="1:30" ht="18" hidden="1" customHeight="1">
      <c r="A619" s="90"/>
      <c r="B619" s="107"/>
      <c r="C619" s="108"/>
      <c r="D619" s="64"/>
      <c r="E619" s="43"/>
      <c r="F619" s="44"/>
      <c r="G619" s="86"/>
      <c r="H619" s="70"/>
      <c r="I619" s="79"/>
      <c r="J619" s="106"/>
      <c r="K619" s="87">
        <f t="shared" si="36"/>
        <v>0</v>
      </c>
      <c r="L619" s="87">
        <f t="shared" si="37"/>
        <v>0</v>
      </c>
      <c r="M619" s="46">
        <f t="shared" si="38"/>
        <v>0</v>
      </c>
      <c r="N619" s="337"/>
      <c r="O619" s="337"/>
      <c r="P619" s="350"/>
      <c r="Q619" s="337"/>
      <c r="R619" s="337"/>
      <c r="S619" s="337"/>
      <c r="T619" s="337"/>
      <c r="U619" s="337"/>
      <c r="V619" s="337"/>
      <c r="W619" s="337"/>
      <c r="X619" s="337"/>
      <c r="Y619" s="337"/>
      <c r="Z619" s="337"/>
      <c r="AA619" s="337"/>
      <c r="AB619" s="337"/>
      <c r="AC619" s="337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6"/>
        <v>0</v>
      </c>
      <c r="L620" s="87">
        <f t="shared" si="37"/>
        <v>0</v>
      </c>
      <c r="M620" s="46">
        <f t="shared" si="38"/>
        <v>0</v>
      </c>
      <c r="N620" s="337"/>
      <c r="O620" s="337"/>
      <c r="P620" s="350"/>
      <c r="Q620" s="337"/>
      <c r="R620" s="337"/>
      <c r="S620" s="337"/>
      <c r="T620" s="337"/>
      <c r="U620" s="337"/>
      <c r="V620" s="337"/>
      <c r="W620" s="337"/>
      <c r="X620" s="337"/>
      <c r="Y620" s="337"/>
      <c r="Z620" s="337"/>
      <c r="AA620" s="337"/>
      <c r="AB620" s="337"/>
      <c r="AC620" s="337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6"/>
        <v>0</v>
      </c>
      <c r="L621" s="87">
        <f t="shared" si="37"/>
        <v>0</v>
      </c>
      <c r="M621" s="46">
        <f t="shared" si="38"/>
        <v>0</v>
      </c>
      <c r="N621" s="337"/>
      <c r="O621" s="337"/>
      <c r="P621" s="350"/>
      <c r="Q621" s="337"/>
      <c r="R621" s="337"/>
      <c r="S621" s="337"/>
      <c r="T621" s="337"/>
      <c r="U621" s="337"/>
      <c r="V621" s="337"/>
      <c r="W621" s="337"/>
      <c r="X621" s="337"/>
      <c r="Y621" s="337"/>
      <c r="Z621" s="337"/>
      <c r="AA621" s="337"/>
      <c r="AB621" s="337"/>
      <c r="AC621" s="337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6"/>
        <v>0</v>
      </c>
      <c r="L622" s="87">
        <f t="shared" si="37"/>
        <v>0</v>
      </c>
      <c r="M622" s="46">
        <f t="shared" si="38"/>
        <v>0</v>
      </c>
      <c r="N622" s="337"/>
      <c r="O622" s="337"/>
      <c r="P622" s="350"/>
      <c r="Q622" s="337"/>
      <c r="R622" s="337"/>
      <c r="S622" s="337"/>
      <c r="T622" s="337"/>
      <c r="U622" s="337"/>
      <c r="V622" s="337"/>
      <c r="W622" s="337"/>
      <c r="X622" s="337"/>
      <c r="Y622" s="337"/>
      <c r="Z622" s="337"/>
      <c r="AA622" s="337"/>
      <c r="AB622" s="337"/>
      <c r="AC622" s="337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6"/>
        <v>0</v>
      </c>
      <c r="L623" s="87">
        <f t="shared" si="37"/>
        <v>0</v>
      </c>
      <c r="M623" s="46">
        <f t="shared" si="38"/>
        <v>0</v>
      </c>
      <c r="N623" s="337"/>
      <c r="O623" s="337"/>
      <c r="P623" s="350"/>
      <c r="Q623" s="337"/>
      <c r="R623" s="337"/>
      <c r="S623" s="337"/>
      <c r="T623" s="337"/>
      <c r="U623" s="337"/>
      <c r="V623" s="337"/>
      <c r="W623" s="337"/>
      <c r="X623" s="337"/>
      <c r="Y623" s="337"/>
      <c r="Z623" s="337"/>
      <c r="AA623" s="337"/>
      <c r="AB623" s="337"/>
      <c r="AC623" s="337"/>
      <c r="AD623" s="83"/>
    </row>
    <row r="624" spans="1:30" ht="18" customHeight="1">
      <c r="A624" s="104">
        <v>34</v>
      </c>
      <c r="B624" s="60" t="s">
        <v>460</v>
      </c>
      <c r="C624" s="61" t="s">
        <v>461</v>
      </c>
      <c r="D624" s="64"/>
      <c r="E624" s="43" t="s">
        <v>161</v>
      </c>
      <c r="F624" s="44" t="s">
        <v>466</v>
      </c>
      <c r="G624" s="86">
        <v>2</v>
      </c>
      <c r="H624" s="70">
        <v>30</v>
      </c>
      <c r="I624" s="79">
        <v>60</v>
      </c>
      <c r="J624" s="106">
        <v>40</v>
      </c>
      <c r="K624" s="87">
        <v>1.2</v>
      </c>
      <c r="L624" s="87">
        <v>1.2</v>
      </c>
      <c r="M624" s="46">
        <v>90</v>
      </c>
      <c r="N624" s="365"/>
      <c r="O624" s="351"/>
      <c r="P624" s="349">
        <f>M624</f>
        <v>90</v>
      </c>
      <c r="Q624" s="351"/>
      <c r="R624" s="349"/>
      <c r="S624" s="355"/>
      <c r="T624" s="351"/>
      <c r="U624" s="355"/>
      <c r="V624" s="353"/>
      <c r="W624" s="355"/>
      <c r="X624" s="351"/>
      <c r="Y624" s="349"/>
      <c r="Z624" s="357"/>
      <c r="AA624" s="357"/>
      <c r="AB624" s="371"/>
      <c r="AC624" s="360">
        <f>P624</f>
        <v>90</v>
      </c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6"/>
        <v>0</v>
      </c>
      <c r="L625" s="87">
        <f t="shared" si="37"/>
        <v>0</v>
      </c>
      <c r="M625" s="46">
        <f t="shared" si="38"/>
        <v>0</v>
      </c>
      <c r="N625" s="337"/>
      <c r="O625" s="337"/>
      <c r="P625" s="337"/>
      <c r="Q625" s="337"/>
      <c r="R625" s="337"/>
      <c r="S625" s="337"/>
      <c r="T625" s="337"/>
      <c r="U625" s="337"/>
      <c r="V625" s="337"/>
      <c r="W625" s="337"/>
      <c r="X625" s="337"/>
      <c r="Y625" s="337"/>
      <c r="Z625" s="337"/>
      <c r="AA625" s="337"/>
      <c r="AB625" s="337"/>
      <c r="AC625" s="337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6"/>
        <v>0</v>
      </c>
      <c r="L626" s="87">
        <f t="shared" si="37"/>
        <v>0</v>
      </c>
      <c r="M626" s="46">
        <f t="shared" si="38"/>
        <v>0</v>
      </c>
      <c r="N626" s="337"/>
      <c r="O626" s="337"/>
      <c r="P626" s="337"/>
      <c r="Q626" s="337"/>
      <c r="R626" s="337"/>
      <c r="S626" s="337"/>
      <c r="T626" s="337"/>
      <c r="U626" s="337"/>
      <c r="V626" s="337"/>
      <c r="W626" s="337"/>
      <c r="X626" s="337"/>
      <c r="Y626" s="337"/>
      <c r="Z626" s="337"/>
      <c r="AA626" s="337"/>
      <c r="AB626" s="337"/>
      <c r="AC626" s="337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6"/>
        <v>0</v>
      </c>
      <c r="L627" s="87">
        <f t="shared" si="37"/>
        <v>0</v>
      </c>
      <c r="M627" s="46">
        <f t="shared" si="38"/>
        <v>0</v>
      </c>
      <c r="N627" s="337"/>
      <c r="O627" s="337"/>
      <c r="P627" s="337"/>
      <c r="Q627" s="337"/>
      <c r="R627" s="337"/>
      <c r="S627" s="337"/>
      <c r="T627" s="337"/>
      <c r="U627" s="337"/>
      <c r="V627" s="337"/>
      <c r="W627" s="337"/>
      <c r="X627" s="337"/>
      <c r="Y627" s="337"/>
      <c r="Z627" s="337"/>
      <c r="AA627" s="337"/>
      <c r="AB627" s="337"/>
      <c r="AC627" s="337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36"/>
        <v>0</v>
      </c>
      <c r="L628" s="87">
        <f t="shared" si="37"/>
        <v>0</v>
      </c>
      <c r="M628" s="46">
        <f t="shared" si="38"/>
        <v>0</v>
      </c>
      <c r="N628" s="337"/>
      <c r="O628" s="337"/>
      <c r="P628" s="337"/>
      <c r="Q628" s="337"/>
      <c r="R628" s="337"/>
      <c r="S628" s="337"/>
      <c r="T628" s="337"/>
      <c r="U628" s="337"/>
      <c r="V628" s="337"/>
      <c r="W628" s="337"/>
      <c r="X628" s="337"/>
      <c r="Y628" s="337"/>
      <c r="Z628" s="337"/>
      <c r="AA628" s="337"/>
      <c r="AB628" s="337"/>
      <c r="AC628" s="337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36"/>
        <v>0</v>
      </c>
      <c r="L629" s="87">
        <f t="shared" si="37"/>
        <v>0</v>
      </c>
      <c r="M629" s="46">
        <f t="shared" si="38"/>
        <v>0</v>
      </c>
      <c r="N629" s="337"/>
      <c r="O629" s="337"/>
      <c r="P629" s="337"/>
      <c r="Q629" s="337"/>
      <c r="R629" s="337"/>
      <c r="S629" s="337"/>
      <c r="T629" s="337"/>
      <c r="U629" s="337"/>
      <c r="V629" s="337"/>
      <c r="W629" s="337"/>
      <c r="X629" s="337"/>
      <c r="Y629" s="337"/>
      <c r="Z629" s="337"/>
      <c r="AA629" s="337"/>
      <c r="AB629" s="337"/>
      <c r="AC629" s="337"/>
      <c r="AD629" s="83"/>
    </row>
    <row r="630" spans="1:30" ht="24.75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36"/>
        <v>0</v>
      </c>
      <c r="L630" s="87">
        <f t="shared" si="37"/>
        <v>0</v>
      </c>
      <c r="M630" s="46">
        <f t="shared" si="38"/>
        <v>0</v>
      </c>
      <c r="N630" s="337"/>
      <c r="O630" s="337"/>
      <c r="P630" s="337"/>
      <c r="Q630" s="337"/>
      <c r="R630" s="337"/>
      <c r="S630" s="337"/>
      <c r="T630" s="337"/>
      <c r="U630" s="337"/>
      <c r="V630" s="337"/>
      <c r="W630" s="337"/>
      <c r="X630" s="337"/>
      <c r="Y630" s="337"/>
      <c r="Z630" s="337"/>
      <c r="AA630" s="337"/>
      <c r="AB630" s="337"/>
      <c r="AC630" s="337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36"/>
        <v>0</v>
      </c>
      <c r="L631" s="87">
        <f t="shared" si="37"/>
        <v>0</v>
      </c>
      <c r="M631" s="46">
        <f t="shared" si="38"/>
        <v>0</v>
      </c>
      <c r="N631" s="337"/>
      <c r="O631" s="337"/>
      <c r="P631" s="337"/>
      <c r="Q631" s="337"/>
      <c r="R631" s="337"/>
      <c r="S631" s="337"/>
      <c r="T631" s="337"/>
      <c r="U631" s="337"/>
      <c r="V631" s="337"/>
      <c r="W631" s="337"/>
      <c r="X631" s="337"/>
      <c r="Y631" s="337"/>
      <c r="Z631" s="337"/>
      <c r="AA631" s="337"/>
      <c r="AB631" s="337"/>
      <c r="AC631" s="337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86"/>
      <c r="H632" s="70"/>
      <c r="I632" s="79"/>
      <c r="J632" s="106"/>
      <c r="K632" s="87">
        <f t="shared" si="36"/>
        <v>0</v>
      </c>
      <c r="L632" s="87">
        <f t="shared" si="37"/>
        <v>0</v>
      </c>
      <c r="M632" s="46">
        <f t="shared" si="38"/>
        <v>0</v>
      </c>
      <c r="N632" s="337"/>
      <c r="O632" s="337"/>
      <c r="P632" s="337"/>
      <c r="Q632" s="337"/>
      <c r="R632" s="337"/>
      <c r="S632" s="337"/>
      <c r="T632" s="337"/>
      <c r="U632" s="337"/>
      <c r="V632" s="337"/>
      <c r="W632" s="337"/>
      <c r="X632" s="337"/>
      <c r="Y632" s="337"/>
      <c r="Z632" s="337"/>
      <c r="AA632" s="337"/>
      <c r="AB632" s="337"/>
      <c r="AC632" s="337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86"/>
      <c r="H633" s="70"/>
      <c r="I633" s="79"/>
      <c r="J633" s="106"/>
      <c r="K633" s="87">
        <f t="shared" si="36"/>
        <v>0</v>
      </c>
      <c r="L633" s="87">
        <f t="shared" si="37"/>
        <v>0</v>
      </c>
      <c r="M633" s="46">
        <f t="shared" si="38"/>
        <v>0</v>
      </c>
      <c r="N633" s="337"/>
      <c r="O633" s="337"/>
      <c r="P633" s="337"/>
      <c r="Q633" s="337"/>
      <c r="R633" s="337"/>
      <c r="S633" s="337"/>
      <c r="T633" s="337"/>
      <c r="U633" s="337"/>
      <c r="V633" s="337"/>
      <c r="W633" s="337"/>
      <c r="X633" s="337"/>
      <c r="Y633" s="337"/>
      <c r="Z633" s="337"/>
      <c r="AA633" s="337"/>
      <c r="AB633" s="337"/>
      <c r="AC633" s="337"/>
      <c r="AD633" s="83"/>
    </row>
    <row r="634" spans="1:30" ht="18" customHeight="1">
      <c r="A634" s="104">
        <v>35</v>
      </c>
      <c r="B634" s="60" t="s">
        <v>464</v>
      </c>
      <c r="C634" s="61" t="s">
        <v>463</v>
      </c>
      <c r="D634" s="64"/>
      <c r="E634" s="43" t="s">
        <v>161</v>
      </c>
      <c r="F634" s="44" t="s">
        <v>517</v>
      </c>
      <c r="G634" s="86">
        <v>2</v>
      </c>
      <c r="H634" s="70">
        <v>30</v>
      </c>
      <c r="I634" s="79">
        <v>60</v>
      </c>
      <c r="J634" s="106">
        <v>40</v>
      </c>
      <c r="K634" s="87">
        <f t="shared" si="36"/>
        <v>1.2</v>
      </c>
      <c r="L634" s="87">
        <f t="shared" si="37"/>
        <v>1.2</v>
      </c>
      <c r="M634" s="46">
        <f t="shared" si="38"/>
        <v>90</v>
      </c>
      <c r="N634" s="365"/>
      <c r="O634" s="351"/>
      <c r="P634" s="349">
        <f>M634</f>
        <v>90</v>
      </c>
      <c r="Q634" s="351"/>
      <c r="R634" s="349"/>
      <c r="S634" s="355"/>
      <c r="T634" s="351"/>
      <c r="U634" s="355"/>
      <c r="V634" s="351"/>
      <c r="W634" s="355"/>
      <c r="X634" s="351"/>
      <c r="Y634" s="349"/>
      <c r="Z634" s="357"/>
      <c r="AA634" s="357"/>
      <c r="AB634" s="371"/>
      <c r="AC634" s="360">
        <f>P634</f>
        <v>90</v>
      </c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6"/>
        <v>0</v>
      </c>
      <c r="L635" s="87">
        <f t="shared" si="37"/>
        <v>0</v>
      </c>
      <c r="M635" s="46">
        <f t="shared" si="38"/>
        <v>0</v>
      </c>
      <c r="N635" s="337"/>
      <c r="O635" s="337"/>
      <c r="P635" s="337"/>
      <c r="Q635" s="337"/>
      <c r="R635" s="337"/>
      <c r="S635" s="337"/>
      <c r="T635" s="337"/>
      <c r="U635" s="337"/>
      <c r="V635" s="337"/>
      <c r="W635" s="337"/>
      <c r="X635" s="337"/>
      <c r="Y635" s="337"/>
      <c r="Z635" s="337"/>
      <c r="AA635" s="337"/>
      <c r="AB635" s="337"/>
      <c r="AC635" s="337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6"/>
        <v>0</v>
      </c>
      <c r="L636" s="87">
        <f t="shared" si="37"/>
        <v>0</v>
      </c>
      <c r="M636" s="46">
        <f t="shared" si="38"/>
        <v>0</v>
      </c>
      <c r="N636" s="337"/>
      <c r="O636" s="337"/>
      <c r="P636" s="337"/>
      <c r="Q636" s="337"/>
      <c r="R636" s="337"/>
      <c r="S636" s="337"/>
      <c r="T636" s="337"/>
      <c r="U636" s="337"/>
      <c r="V636" s="337"/>
      <c r="W636" s="337"/>
      <c r="X636" s="337"/>
      <c r="Y636" s="337"/>
      <c r="Z636" s="337"/>
      <c r="AA636" s="337"/>
      <c r="AB636" s="337"/>
      <c r="AC636" s="337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6"/>
        <v>0</v>
      </c>
      <c r="L637" s="87">
        <f t="shared" si="37"/>
        <v>0</v>
      </c>
      <c r="M637" s="46">
        <f t="shared" si="38"/>
        <v>0</v>
      </c>
      <c r="N637" s="337"/>
      <c r="O637" s="337"/>
      <c r="P637" s="337"/>
      <c r="Q637" s="337"/>
      <c r="R637" s="337"/>
      <c r="S637" s="337"/>
      <c r="T637" s="337"/>
      <c r="U637" s="337"/>
      <c r="V637" s="337"/>
      <c r="W637" s="337"/>
      <c r="X637" s="337"/>
      <c r="Y637" s="337"/>
      <c r="Z637" s="337"/>
      <c r="AA637" s="337"/>
      <c r="AB637" s="337"/>
      <c r="AC637" s="337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36"/>
        <v>0</v>
      </c>
      <c r="L638" s="87">
        <f t="shared" si="37"/>
        <v>0</v>
      </c>
      <c r="M638" s="46">
        <f t="shared" si="38"/>
        <v>0</v>
      </c>
      <c r="N638" s="337"/>
      <c r="O638" s="337"/>
      <c r="P638" s="337"/>
      <c r="Q638" s="337"/>
      <c r="R638" s="337"/>
      <c r="S638" s="337"/>
      <c r="T638" s="337"/>
      <c r="U638" s="337"/>
      <c r="V638" s="337"/>
      <c r="W638" s="337"/>
      <c r="X638" s="337"/>
      <c r="Y638" s="337"/>
      <c r="Z638" s="337"/>
      <c r="AA638" s="337"/>
      <c r="AB638" s="337"/>
      <c r="AC638" s="337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36"/>
        <v>0</v>
      </c>
      <c r="L639" s="87">
        <f t="shared" si="37"/>
        <v>0</v>
      </c>
      <c r="M639" s="46">
        <f t="shared" si="38"/>
        <v>0</v>
      </c>
      <c r="N639" s="337"/>
      <c r="O639" s="337"/>
      <c r="P639" s="337"/>
      <c r="Q639" s="337"/>
      <c r="R639" s="337"/>
      <c r="S639" s="337"/>
      <c r="T639" s="337"/>
      <c r="U639" s="337"/>
      <c r="V639" s="337"/>
      <c r="W639" s="337"/>
      <c r="X639" s="337"/>
      <c r="Y639" s="337"/>
      <c r="Z639" s="337"/>
      <c r="AA639" s="337"/>
      <c r="AB639" s="337"/>
      <c r="AC639" s="337"/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36"/>
        <v>0</v>
      </c>
      <c r="L640" s="87">
        <f t="shared" si="37"/>
        <v>0</v>
      </c>
      <c r="M640" s="46">
        <f t="shared" si="38"/>
        <v>0</v>
      </c>
      <c r="N640" s="337"/>
      <c r="O640" s="337"/>
      <c r="P640" s="337"/>
      <c r="Q640" s="337"/>
      <c r="R640" s="337"/>
      <c r="S640" s="337"/>
      <c r="T640" s="337"/>
      <c r="U640" s="337"/>
      <c r="V640" s="337"/>
      <c r="W640" s="337"/>
      <c r="X640" s="337"/>
      <c r="Y640" s="337"/>
      <c r="Z640" s="337"/>
      <c r="AA640" s="337"/>
      <c r="AB640" s="337"/>
      <c r="AC640" s="337"/>
      <c r="AD640" s="83"/>
    </row>
    <row r="641" spans="1:16384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36"/>
        <v>0</v>
      </c>
      <c r="L641" s="87">
        <f t="shared" si="37"/>
        <v>0</v>
      </c>
      <c r="M641" s="46">
        <f t="shared" si="38"/>
        <v>0</v>
      </c>
      <c r="N641" s="337"/>
      <c r="O641" s="337"/>
      <c r="P641" s="337"/>
      <c r="Q641" s="337"/>
      <c r="R641" s="337"/>
      <c r="S641" s="337"/>
      <c r="T641" s="337"/>
      <c r="U641" s="337"/>
      <c r="V641" s="337"/>
      <c r="W641" s="337"/>
      <c r="X641" s="337"/>
      <c r="Y641" s="337"/>
      <c r="Z641" s="337"/>
      <c r="AA641" s="337"/>
      <c r="AB641" s="337"/>
      <c r="AC641" s="337"/>
      <c r="AD641" s="83"/>
    </row>
    <row r="642" spans="1:16384" ht="18" hidden="1" customHeight="1">
      <c r="A642" s="90"/>
      <c r="B642" s="107"/>
      <c r="C642" s="108"/>
      <c r="D642" s="105"/>
      <c r="E642" s="43"/>
      <c r="F642" s="44"/>
      <c r="G642" s="69"/>
      <c r="H642" s="70"/>
      <c r="I642" s="79"/>
      <c r="J642" s="106"/>
      <c r="K642" s="87">
        <f t="shared" si="36"/>
        <v>0</v>
      </c>
      <c r="L642" s="87">
        <f t="shared" si="37"/>
        <v>0</v>
      </c>
      <c r="M642" s="46">
        <f t="shared" si="38"/>
        <v>0</v>
      </c>
      <c r="N642" s="337"/>
      <c r="O642" s="337"/>
      <c r="P642" s="337"/>
      <c r="Q642" s="337"/>
      <c r="R642" s="337"/>
      <c r="S642" s="337"/>
      <c r="T642" s="337"/>
      <c r="U642" s="337"/>
      <c r="V642" s="337"/>
      <c r="W642" s="337"/>
      <c r="X642" s="337"/>
      <c r="Y642" s="337"/>
      <c r="Z642" s="337"/>
      <c r="AA642" s="337"/>
      <c r="AB642" s="337"/>
      <c r="AC642" s="337"/>
      <c r="AD642" s="83"/>
    </row>
    <row r="643" spans="1:16384" ht="18" hidden="1" customHeight="1">
      <c r="A643" s="90"/>
      <c r="B643" s="107"/>
      <c r="C643" s="108"/>
      <c r="D643" s="105"/>
      <c r="E643" s="43"/>
      <c r="F643" s="44"/>
      <c r="G643" s="69"/>
      <c r="H643" s="70"/>
      <c r="I643" s="79"/>
      <c r="J643" s="106"/>
      <c r="K643" s="87">
        <f t="shared" si="36"/>
        <v>0</v>
      </c>
      <c r="L643" s="87">
        <f t="shared" si="37"/>
        <v>0</v>
      </c>
      <c r="M643" s="46">
        <f t="shared" si="38"/>
        <v>0</v>
      </c>
      <c r="N643" s="337"/>
      <c r="O643" s="337"/>
      <c r="P643" s="337"/>
      <c r="Q643" s="337"/>
      <c r="R643" s="337"/>
      <c r="S643" s="337"/>
      <c r="T643" s="337"/>
      <c r="U643" s="337"/>
      <c r="V643" s="337"/>
      <c r="W643" s="337"/>
      <c r="X643" s="337"/>
      <c r="Y643" s="337"/>
      <c r="Z643" s="337"/>
      <c r="AA643" s="337"/>
      <c r="AB643" s="337"/>
      <c r="AC643" s="337"/>
      <c r="AD643" s="83"/>
    </row>
    <row r="644" spans="1:16384" s="264" customFormat="1" ht="18" customHeight="1">
      <c r="A644" s="104">
        <v>36</v>
      </c>
      <c r="B644" s="60" t="s">
        <v>527</v>
      </c>
      <c r="C644" s="61"/>
      <c r="D644" s="104"/>
      <c r="E644" s="43" t="s">
        <v>352</v>
      </c>
      <c r="F644" s="44" t="s">
        <v>172</v>
      </c>
      <c r="G644" s="86">
        <v>2</v>
      </c>
      <c r="H644" s="70">
        <v>15</v>
      </c>
      <c r="I644" s="79"/>
      <c r="J644" s="106">
        <v>60</v>
      </c>
      <c r="K644" s="87">
        <f t="shared" ref="K644:K646" si="40">IF(OR(LEFT(E644,2)="ĐA",LEFT(E644,2)="DA",LEFT(E644,5)="Đồ án",LEFT(E644,5)="Đồán ",LEFT(E644,9)="Sinh hoạt",LEFT(E644,9)="sinh hoạt",LEFT(E644,6)="Cố vấn",LEFT(E644,6)="cố vấn",LEFT(E644,4)="cvht",LEFT(E644,4)="CVHT",LEFT(E644,4)="shcn",LEFT(E644,4)="SHCN"),0,(IF(AND(H644&gt;0,J644&gt;0),IF(J644&gt;60,1.3,IF(J644&gt;35,1.2,1)),0)))</f>
        <v>1.2</v>
      </c>
      <c r="L644" s="87">
        <f t="shared" ref="L644:L646" si="41">IF(OR(LEFT(E644,2)="ĐA",LEFT(E644,2)="DA",LEFT(E644,5)="Đồ án",LEFT(E644,5)="Đồán "),0,IF(AND(J644&gt;0,I644&gt;0),IF(AND(OR(LEFT(E644,4)="GDQP",LEFT(E644,4)="gdqp",LEFT(E644,19)="Giáo dục quốc phòng"),J644&gt;50),1.3,IF(J644&gt;35,1.2,IF(J644&gt;29,1.1,1))),0))</f>
        <v>0</v>
      </c>
      <c r="M644" s="46">
        <f t="shared" ref="M644:M646" si="42">ROUND(IF(OR(LEFT(E644,2)="ĐA",LEFT(E644,2)="DA",LEFT(E644,5)="Đồ án",LEFT(E644,5)="Đồán "),J644*0.5,(IF(H644&gt;0,H644*K644,"0")+IF(I644&gt;0,(I644*0.75)*L644,"0"))),1)</f>
        <v>18</v>
      </c>
      <c r="N644" s="365"/>
      <c r="O644" s="351"/>
      <c r="P644" s="349">
        <f>SUM(M644:N653)</f>
        <v>67.599999999999994</v>
      </c>
      <c r="Q644" s="351"/>
      <c r="R644" s="349"/>
      <c r="S644" s="355"/>
      <c r="T644" s="351"/>
      <c r="U644" s="355"/>
      <c r="V644" s="351"/>
      <c r="W644" s="269"/>
      <c r="X644" s="351"/>
      <c r="Y644" s="349"/>
      <c r="Z644" s="357"/>
      <c r="AA644" s="357"/>
      <c r="AB644" s="371"/>
      <c r="AC644" s="360">
        <f>P644</f>
        <v>67.599999999999994</v>
      </c>
      <c r="AD644" s="83"/>
    </row>
    <row r="645" spans="1:16384" s="264" customFormat="1" ht="18" customHeight="1">
      <c r="A645" s="121"/>
      <c r="B645" s="107"/>
      <c r="C645" s="108"/>
      <c r="D645" s="105"/>
      <c r="E645" s="43" t="s">
        <v>360</v>
      </c>
      <c r="F645" s="44" t="s">
        <v>172</v>
      </c>
      <c r="G645" s="272">
        <v>2</v>
      </c>
      <c r="H645" s="70"/>
      <c r="I645" s="79">
        <v>30</v>
      </c>
      <c r="J645" s="106">
        <v>30</v>
      </c>
      <c r="K645" s="87">
        <f t="shared" si="40"/>
        <v>0</v>
      </c>
      <c r="L645" s="87">
        <f t="shared" si="41"/>
        <v>1.1000000000000001</v>
      </c>
      <c r="M645" s="46">
        <f t="shared" si="42"/>
        <v>24.8</v>
      </c>
      <c r="N645" s="366"/>
      <c r="O645" s="352"/>
      <c r="P645" s="350"/>
      <c r="Q645" s="352"/>
      <c r="R645" s="350"/>
      <c r="S645" s="356"/>
      <c r="T645" s="337"/>
      <c r="U645" s="356"/>
      <c r="V645" s="337"/>
      <c r="W645" s="270"/>
      <c r="X645" s="337"/>
      <c r="Y645" s="337"/>
      <c r="Z645" s="337"/>
      <c r="AA645" s="337"/>
      <c r="AB645" s="337"/>
      <c r="AC645" s="337"/>
      <c r="AD645" s="83"/>
    </row>
    <row r="646" spans="1:16384" s="264" customFormat="1" ht="18" customHeight="1">
      <c r="A646" s="121"/>
      <c r="B646" s="107"/>
      <c r="C646" s="108"/>
      <c r="D646" s="105"/>
      <c r="E646" s="43" t="s">
        <v>361</v>
      </c>
      <c r="F646" s="44" t="s">
        <v>172</v>
      </c>
      <c r="G646" s="272">
        <v>2</v>
      </c>
      <c r="H646" s="70"/>
      <c r="I646" s="79">
        <v>30</v>
      </c>
      <c r="J646" s="106">
        <v>30</v>
      </c>
      <c r="K646" s="87">
        <f t="shared" si="40"/>
        <v>0</v>
      </c>
      <c r="L646" s="87">
        <f t="shared" si="41"/>
        <v>1.1000000000000001</v>
      </c>
      <c r="M646" s="46">
        <f t="shared" si="42"/>
        <v>24.8</v>
      </c>
      <c r="N646" s="366"/>
      <c r="O646" s="352"/>
      <c r="P646" s="350"/>
      <c r="Q646" s="352"/>
      <c r="R646" s="350"/>
      <c r="S646" s="356"/>
      <c r="T646" s="337"/>
      <c r="U646" s="356"/>
      <c r="V646" s="337"/>
      <c r="W646" s="270"/>
      <c r="X646" s="337"/>
      <c r="Y646" s="337"/>
      <c r="Z646" s="337"/>
      <c r="AA646" s="337"/>
      <c r="AB646" s="337"/>
      <c r="AC646" s="337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66"/>
      <c r="O647" s="352"/>
      <c r="P647" s="350"/>
      <c r="Q647" s="352"/>
      <c r="R647" s="350"/>
      <c r="S647" s="356"/>
      <c r="T647" s="337"/>
      <c r="U647" s="356"/>
      <c r="V647" s="337"/>
      <c r="W647" s="270"/>
      <c r="X647" s="337"/>
      <c r="Y647" s="337"/>
      <c r="Z647" s="337"/>
      <c r="AA647" s="337"/>
      <c r="AB647" s="337"/>
      <c r="AC647" s="337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66"/>
      <c r="O648" s="352"/>
      <c r="P648" s="350"/>
      <c r="Q648" s="352"/>
      <c r="R648" s="350"/>
      <c r="S648" s="356"/>
      <c r="T648" s="359"/>
      <c r="U648" s="356"/>
      <c r="V648" s="359"/>
      <c r="W648" s="270"/>
      <c r="X648" s="359"/>
      <c r="Y648" s="359"/>
      <c r="Z648" s="359"/>
      <c r="AA648" s="359"/>
      <c r="AB648" s="359"/>
      <c r="AC648" s="359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66"/>
      <c r="O649" s="352"/>
      <c r="P649" s="350"/>
      <c r="Q649" s="352"/>
      <c r="R649" s="350"/>
      <c r="S649" s="356"/>
      <c r="T649" s="337"/>
      <c r="U649" s="356"/>
      <c r="V649" s="337"/>
      <c r="W649" s="270"/>
      <c r="X649" s="337"/>
      <c r="Y649" s="337"/>
      <c r="Z649" s="337"/>
      <c r="AA649" s="337"/>
      <c r="AB649" s="337"/>
      <c r="AC649" s="337"/>
      <c r="AD649" s="83"/>
    </row>
    <row r="650" spans="1:16384" s="264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/>
      <c r="L650" s="87"/>
      <c r="M650" s="46"/>
      <c r="N650" s="366"/>
      <c r="O650" s="352"/>
      <c r="P650" s="350"/>
      <c r="Q650" s="352"/>
      <c r="R650" s="350"/>
      <c r="S650" s="356"/>
      <c r="T650" s="337"/>
      <c r="U650" s="356"/>
      <c r="V650" s="337"/>
      <c r="W650" s="270"/>
      <c r="X650" s="337"/>
      <c r="Y650" s="337"/>
      <c r="Z650" s="337"/>
      <c r="AA650" s="337"/>
      <c r="AB650" s="337"/>
      <c r="AC650" s="337"/>
      <c r="AD650" s="83"/>
    </row>
    <row r="651" spans="1:16384" s="264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/>
      <c r="L651" s="87"/>
      <c r="M651" s="46"/>
      <c r="N651" s="366"/>
      <c r="O651" s="352"/>
      <c r="P651" s="350"/>
      <c r="Q651" s="352"/>
      <c r="R651" s="350"/>
      <c r="S651" s="356"/>
      <c r="T651" s="337"/>
      <c r="U651" s="356"/>
      <c r="V651" s="337"/>
      <c r="W651" s="270"/>
      <c r="X651" s="337"/>
      <c r="Y651" s="337"/>
      <c r="Z651" s="337"/>
      <c r="AA651" s="337"/>
      <c r="AB651" s="337"/>
      <c r="AC651" s="337"/>
      <c r="AD651" s="83"/>
    </row>
    <row r="652" spans="1:16384" s="264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/>
      <c r="L652" s="87"/>
      <c r="M652" s="46"/>
      <c r="N652" s="366"/>
      <c r="O652" s="352"/>
      <c r="P652" s="350"/>
      <c r="Q652" s="352"/>
      <c r="R652" s="350"/>
      <c r="S652" s="356"/>
      <c r="T652" s="337"/>
      <c r="U652" s="356"/>
      <c r="V652" s="337"/>
      <c r="W652" s="270"/>
      <c r="X652" s="337"/>
      <c r="Y652" s="337"/>
      <c r="Z652" s="337"/>
      <c r="AA652" s="337"/>
      <c r="AB652" s="337"/>
      <c r="AC652" s="337"/>
      <c r="AD652" s="83"/>
    </row>
    <row r="653" spans="1:16384" s="264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/>
      <c r="L653" s="87"/>
      <c r="M653" s="46"/>
      <c r="N653" s="366"/>
      <c r="O653" s="352"/>
      <c r="P653" s="350"/>
      <c r="Q653" s="352"/>
      <c r="R653" s="350"/>
      <c r="S653" s="356"/>
      <c r="T653" s="337"/>
      <c r="U653" s="356"/>
      <c r="V653" s="337"/>
      <c r="W653" s="270"/>
      <c r="X653" s="337"/>
      <c r="Y653" s="337"/>
      <c r="Z653" s="337"/>
      <c r="AA653" s="337"/>
      <c r="AB653" s="337"/>
      <c r="AC653" s="337"/>
      <c r="AD653" s="83"/>
    </row>
    <row r="654" spans="1:16384" s="260" customFormat="1" ht="18" customHeight="1">
      <c r="A654" s="104">
        <v>36</v>
      </c>
      <c r="B654" s="60" t="s">
        <v>520</v>
      </c>
      <c r="C654" s="61"/>
      <c r="D654" s="104"/>
      <c r="E654" s="60" t="s">
        <v>329</v>
      </c>
      <c r="F654" s="61" t="s">
        <v>350</v>
      </c>
      <c r="G654" s="104">
        <v>1</v>
      </c>
      <c r="H654" s="60">
        <v>30</v>
      </c>
      <c r="I654" s="61">
        <v>0</v>
      </c>
      <c r="J654" s="104">
        <v>40</v>
      </c>
      <c r="K654" s="87">
        <f t="shared" si="36"/>
        <v>1.2</v>
      </c>
      <c r="L654" s="87">
        <f t="shared" si="37"/>
        <v>0</v>
      </c>
      <c r="M654" s="46">
        <f t="shared" si="38"/>
        <v>36</v>
      </c>
      <c r="N654" s="365"/>
      <c r="O654" s="351"/>
      <c r="P654" s="349">
        <v>108</v>
      </c>
      <c r="Q654" s="351"/>
      <c r="R654" s="349"/>
      <c r="S654" s="355"/>
      <c r="T654" s="351"/>
      <c r="U654" s="355"/>
      <c r="V654" s="351"/>
      <c r="W654" s="261"/>
      <c r="X654" s="351"/>
      <c r="Y654" s="349"/>
      <c r="Z654" s="357"/>
      <c r="AA654" s="357"/>
      <c r="AB654" s="371"/>
      <c r="AC654" s="360">
        <f>P654</f>
        <v>108</v>
      </c>
      <c r="AD654" s="61"/>
      <c r="AE654" s="104"/>
      <c r="AF654" s="60"/>
      <c r="AG654" s="61"/>
      <c r="AH654" s="104"/>
      <c r="AI654" s="60"/>
      <c r="AJ654" s="61"/>
      <c r="AK654" s="104"/>
      <c r="AL654" s="60"/>
      <c r="AM654" s="61"/>
      <c r="AN654" s="104"/>
      <c r="AO654" s="60"/>
      <c r="AP654" s="61"/>
      <c r="AQ654" s="104"/>
      <c r="AR654" s="60"/>
      <c r="AS654" s="61"/>
      <c r="AT654" s="104"/>
      <c r="AU654" s="60"/>
      <c r="AV654" s="61"/>
      <c r="AW654" s="104"/>
      <c r="AX654" s="60"/>
      <c r="AY654" s="61"/>
      <c r="AZ654" s="104"/>
      <c r="BA654" s="60"/>
      <c r="BB654" s="61"/>
      <c r="BC654" s="104"/>
      <c r="BD654" s="60"/>
      <c r="BE654" s="61"/>
      <c r="BF654" s="104"/>
      <c r="BG654" s="60"/>
      <c r="BH654" s="61"/>
      <c r="BI654" s="104"/>
      <c r="BJ654" s="60"/>
      <c r="BK654" s="61"/>
      <c r="BL654" s="104"/>
      <c r="BM654" s="60"/>
      <c r="BN654" s="61"/>
      <c r="BO654" s="104"/>
      <c r="BP654" s="60"/>
      <c r="BQ654" s="61"/>
      <c r="BR654" s="104"/>
      <c r="BS654" s="60"/>
      <c r="BT654" s="61"/>
      <c r="BU654" s="104"/>
      <c r="BV654" s="60"/>
      <c r="BW654" s="61"/>
      <c r="BX654" s="104"/>
      <c r="BY654" s="60"/>
      <c r="BZ654" s="61"/>
      <c r="CA654" s="104"/>
      <c r="CB654" s="60"/>
      <c r="CC654" s="61"/>
      <c r="CD654" s="104"/>
      <c r="CE654" s="60"/>
      <c r="CF654" s="61"/>
      <c r="CG654" s="104"/>
      <c r="CH654" s="60"/>
      <c r="CI654" s="61"/>
      <c r="CJ654" s="104"/>
      <c r="CK654" s="60"/>
      <c r="CL654" s="61"/>
      <c r="CM654" s="104"/>
      <c r="CN654" s="60"/>
      <c r="CO654" s="61"/>
      <c r="CP654" s="104"/>
      <c r="CQ654" s="60"/>
      <c r="CR654" s="61"/>
      <c r="CS654" s="104"/>
      <c r="CT654" s="60"/>
      <c r="CU654" s="61"/>
      <c r="CV654" s="104"/>
      <c r="CW654" s="60"/>
      <c r="CX654" s="61"/>
      <c r="CY654" s="104"/>
      <c r="CZ654" s="60"/>
      <c r="DA654" s="61"/>
      <c r="DB654" s="104"/>
      <c r="DC654" s="60"/>
      <c r="DD654" s="61"/>
      <c r="DE654" s="104"/>
      <c r="DF654" s="60"/>
      <c r="DG654" s="61"/>
      <c r="DH654" s="104"/>
      <c r="DI654" s="60"/>
      <c r="DJ654" s="61"/>
      <c r="DK654" s="104"/>
      <c r="DL654" s="60"/>
      <c r="DM654" s="61"/>
      <c r="DN654" s="104"/>
      <c r="DO654" s="60"/>
      <c r="DP654" s="61"/>
      <c r="DQ654" s="104"/>
      <c r="DR654" s="60"/>
      <c r="DS654" s="61"/>
      <c r="DT654" s="104"/>
      <c r="DU654" s="60"/>
      <c r="DV654" s="61"/>
      <c r="DW654" s="104"/>
      <c r="DX654" s="60"/>
      <c r="DY654" s="61"/>
      <c r="DZ654" s="104"/>
      <c r="EA654" s="60"/>
      <c r="EB654" s="61"/>
      <c r="EC654" s="104"/>
      <c r="ED654" s="60"/>
      <c r="EE654" s="61"/>
      <c r="EF654" s="104"/>
      <c r="EG654" s="60"/>
      <c r="EH654" s="61"/>
      <c r="EI654" s="104"/>
      <c r="EJ654" s="60"/>
      <c r="EK654" s="61"/>
      <c r="EL654" s="104"/>
      <c r="EM654" s="60"/>
      <c r="EN654" s="61"/>
      <c r="EO654" s="104"/>
      <c r="EP654" s="60"/>
      <c r="EQ654" s="61"/>
      <c r="ER654" s="104"/>
      <c r="ES654" s="60"/>
      <c r="ET654" s="61"/>
      <c r="EU654" s="104"/>
      <c r="EV654" s="60"/>
      <c r="EW654" s="61"/>
      <c r="EX654" s="104"/>
      <c r="EY654" s="60"/>
      <c r="EZ654" s="61"/>
      <c r="FA654" s="104"/>
      <c r="FB654" s="60"/>
      <c r="FC654" s="61"/>
      <c r="FD654" s="104"/>
      <c r="FE654" s="60"/>
      <c r="FF654" s="61"/>
      <c r="FG654" s="104"/>
      <c r="FH654" s="60"/>
      <c r="FI654" s="61"/>
      <c r="FJ654" s="104"/>
      <c r="FK654" s="60"/>
      <c r="FL654" s="61"/>
      <c r="FM654" s="104"/>
      <c r="FN654" s="60"/>
      <c r="FO654" s="61"/>
      <c r="FP654" s="104"/>
      <c r="FQ654" s="60"/>
      <c r="FR654" s="61"/>
      <c r="FS654" s="104"/>
      <c r="FT654" s="60"/>
      <c r="FU654" s="61"/>
      <c r="FV654" s="104"/>
      <c r="FW654" s="60"/>
      <c r="FX654" s="61"/>
      <c r="FY654" s="104"/>
      <c r="FZ654" s="60"/>
      <c r="GA654" s="61"/>
      <c r="GB654" s="104"/>
      <c r="GC654" s="60"/>
      <c r="GD654" s="61"/>
      <c r="GE654" s="104"/>
      <c r="GF654" s="60"/>
      <c r="GG654" s="61"/>
      <c r="GH654" s="104"/>
      <c r="GI654" s="60"/>
      <c r="GJ654" s="61"/>
      <c r="GK654" s="104"/>
      <c r="GL654" s="60"/>
      <c r="GM654" s="61"/>
      <c r="GN654" s="104"/>
      <c r="GO654" s="60"/>
      <c r="GP654" s="61"/>
      <c r="GQ654" s="104"/>
      <c r="GR654" s="60"/>
      <c r="GS654" s="61"/>
      <c r="GT654" s="104"/>
      <c r="GU654" s="60"/>
      <c r="GV654" s="61"/>
      <c r="GW654" s="104"/>
      <c r="GX654" s="60"/>
      <c r="GY654" s="61"/>
      <c r="GZ654" s="104"/>
      <c r="HA654" s="60"/>
      <c r="HB654" s="61"/>
      <c r="HC654" s="104"/>
      <c r="HD654" s="60"/>
      <c r="HE654" s="61"/>
      <c r="HF654" s="104"/>
      <c r="HG654" s="60"/>
      <c r="HH654" s="61"/>
      <c r="HI654" s="104"/>
      <c r="HJ654" s="60"/>
      <c r="HK654" s="61"/>
      <c r="HL654" s="104"/>
      <c r="HM654" s="60"/>
      <c r="HN654" s="61"/>
      <c r="HO654" s="104"/>
      <c r="HP654" s="60"/>
      <c r="HQ654" s="61"/>
      <c r="HR654" s="104"/>
      <c r="HS654" s="60"/>
      <c r="HT654" s="61"/>
      <c r="HU654" s="104"/>
      <c r="HV654" s="60"/>
      <c r="HW654" s="61"/>
      <c r="HX654" s="104"/>
      <c r="HY654" s="60"/>
      <c r="HZ654" s="61"/>
      <c r="IA654" s="104"/>
      <c r="IB654" s="60"/>
      <c r="IC654" s="61"/>
      <c r="ID654" s="104"/>
      <c r="IE654" s="60"/>
      <c r="IF654" s="61"/>
      <c r="IG654" s="104"/>
      <c r="IH654" s="60"/>
      <c r="II654" s="61"/>
      <c r="IJ654" s="104"/>
      <c r="IK654" s="60"/>
      <c r="IL654" s="61"/>
      <c r="IM654" s="104"/>
      <c r="IN654" s="60"/>
      <c r="IO654" s="61"/>
      <c r="IP654" s="104"/>
      <c r="IQ654" s="60"/>
      <c r="IR654" s="61"/>
      <c r="IS654" s="104"/>
      <c r="IT654" s="60"/>
      <c r="IU654" s="61"/>
      <c r="IV654" s="104"/>
      <c r="IW654" s="60"/>
      <c r="IX654" s="61"/>
      <c r="IY654" s="104"/>
      <c r="IZ654" s="60"/>
      <c r="JA654" s="61"/>
      <c r="JB654" s="104"/>
      <c r="JC654" s="60"/>
      <c r="JD654" s="61"/>
      <c r="JE654" s="104"/>
      <c r="JF654" s="60"/>
      <c r="JG654" s="61"/>
      <c r="JH654" s="104"/>
      <c r="JI654" s="60"/>
      <c r="JJ654" s="61"/>
      <c r="JK654" s="104"/>
      <c r="JL654" s="60"/>
      <c r="JM654" s="61"/>
      <c r="JN654" s="104"/>
      <c r="JO654" s="60"/>
      <c r="JP654" s="61"/>
      <c r="JQ654" s="104"/>
      <c r="JR654" s="60"/>
      <c r="JS654" s="61"/>
      <c r="JT654" s="104"/>
      <c r="JU654" s="60"/>
      <c r="JV654" s="61"/>
      <c r="JW654" s="104"/>
      <c r="JX654" s="60"/>
      <c r="JY654" s="61"/>
      <c r="JZ654" s="104"/>
      <c r="KA654" s="60"/>
      <c r="KB654" s="61"/>
      <c r="KC654" s="104"/>
      <c r="KD654" s="60"/>
      <c r="KE654" s="61"/>
      <c r="KF654" s="104"/>
      <c r="KG654" s="60"/>
      <c r="KH654" s="61"/>
      <c r="KI654" s="104"/>
      <c r="KJ654" s="60"/>
      <c r="KK654" s="61"/>
      <c r="KL654" s="104"/>
      <c r="KM654" s="60"/>
      <c r="KN654" s="61"/>
      <c r="KO654" s="104"/>
      <c r="KP654" s="60"/>
      <c r="KQ654" s="61"/>
      <c r="KR654" s="104"/>
      <c r="KS654" s="60"/>
      <c r="KT654" s="61"/>
      <c r="KU654" s="104"/>
      <c r="KV654" s="60"/>
      <c r="KW654" s="61"/>
      <c r="KX654" s="104"/>
      <c r="KY654" s="60"/>
      <c r="KZ654" s="61"/>
      <c r="LA654" s="104"/>
      <c r="LB654" s="60"/>
      <c r="LC654" s="61"/>
      <c r="LD654" s="104"/>
      <c r="LE654" s="60"/>
      <c r="LF654" s="61"/>
      <c r="LG654" s="104"/>
      <c r="LH654" s="60"/>
      <c r="LI654" s="61"/>
      <c r="LJ654" s="104"/>
      <c r="LK654" s="60"/>
      <c r="LL654" s="61"/>
      <c r="LM654" s="104"/>
      <c r="LN654" s="60"/>
      <c r="LO654" s="61"/>
      <c r="LP654" s="104"/>
      <c r="LQ654" s="60"/>
      <c r="LR654" s="61"/>
      <c r="LS654" s="104"/>
      <c r="LT654" s="60"/>
      <c r="LU654" s="61"/>
      <c r="LV654" s="104"/>
      <c r="LW654" s="60"/>
      <c r="LX654" s="61"/>
      <c r="LY654" s="104"/>
      <c r="LZ654" s="60"/>
      <c r="MA654" s="61"/>
      <c r="MB654" s="104"/>
      <c r="MC654" s="60"/>
      <c r="MD654" s="61"/>
      <c r="ME654" s="104"/>
      <c r="MF654" s="60"/>
      <c r="MG654" s="61"/>
      <c r="MH654" s="104"/>
      <c r="MI654" s="60"/>
      <c r="MJ654" s="61"/>
      <c r="MK654" s="104"/>
      <c r="ML654" s="60"/>
      <c r="MM654" s="61"/>
      <c r="MN654" s="104"/>
      <c r="MO654" s="60"/>
      <c r="MP654" s="61"/>
      <c r="MQ654" s="104"/>
      <c r="MR654" s="60"/>
      <c r="MS654" s="61"/>
      <c r="MT654" s="104"/>
      <c r="MU654" s="60"/>
      <c r="MV654" s="61"/>
      <c r="MW654" s="104"/>
      <c r="MX654" s="60"/>
      <c r="MY654" s="61"/>
      <c r="MZ654" s="104"/>
      <c r="NA654" s="60"/>
      <c r="NB654" s="61"/>
      <c r="NC654" s="104"/>
      <c r="ND654" s="60"/>
      <c r="NE654" s="61"/>
      <c r="NF654" s="104"/>
      <c r="NG654" s="60"/>
      <c r="NH654" s="61"/>
      <c r="NI654" s="104"/>
      <c r="NJ654" s="60"/>
      <c r="NK654" s="61"/>
      <c r="NL654" s="104"/>
      <c r="NM654" s="60"/>
      <c r="NN654" s="61"/>
      <c r="NO654" s="104"/>
      <c r="NP654" s="60"/>
      <c r="NQ654" s="61"/>
      <c r="NR654" s="104"/>
      <c r="NS654" s="60"/>
      <c r="NT654" s="61"/>
      <c r="NU654" s="104"/>
      <c r="NV654" s="60"/>
      <c r="NW654" s="61"/>
      <c r="NX654" s="104"/>
      <c r="NY654" s="60"/>
      <c r="NZ654" s="61"/>
      <c r="OA654" s="104"/>
      <c r="OB654" s="60"/>
      <c r="OC654" s="61"/>
      <c r="OD654" s="104"/>
      <c r="OE654" s="60"/>
      <c r="OF654" s="61"/>
      <c r="OG654" s="104"/>
      <c r="OH654" s="60"/>
      <c r="OI654" s="61"/>
      <c r="OJ654" s="104"/>
      <c r="OK654" s="60"/>
      <c r="OL654" s="61"/>
      <c r="OM654" s="104"/>
      <c r="ON654" s="60"/>
      <c r="OO654" s="61"/>
      <c r="OP654" s="104"/>
      <c r="OQ654" s="60"/>
      <c r="OR654" s="61"/>
      <c r="OS654" s="104"/>
      <c r="OT654" s="60"/>
      <c r="OU654" s="61"/>
      <c r="OV654" s="104"/>
      <c r="OW654" s="60"/>
      <c r="OX654" s="61"/>
      <c r="OY654" s="104"/>
      <c r="OZ654" s="60"/>
      <c r="PA654" s="61"/>
      <c r="PB654" s="104"/>
      <c r="PC654" s="60"/>
      <c r="PD654" s="61"/>
      <c r="PE654" s="104"/>
      <c r="PF654" s="60"/>
      <c r="PG654" s="61"/>
      <c r="PH654" s="104"/>
      <c r="PI654" s="60"/>
      <c r="PJ654" s="61"/>
      <c r="PK654" s="104"/>
      <c r="PL654" s="60"/>
      <c r="PM654" s="61"/>
      <c r="PN654" s="104"/>
      <c r="PO654" s="60"/>
      <c r="PP654" s="61"/>
      <c r="PQ654" s="104"/>
      <c r="PR654" s="60"/>
      <c r="PS654" s="61"/>
      <c r="PT654" s="104"/>
      <c r="PU654" s="60"/>
      <c r="PV654" s="61"/>
      <c r="PW654" s="104"/>
      <c r="PX654" s="60"/>
      <c r="PY654" s="61"/>
      <c r="PZ654" s="104"/>
      <c r="QA654" s="60"/>
      <c r="QB654" s="61"/>
      <c r="QC654" s="104"/>
      <c r="QD654" s="60"/>
      <c r="QE654" s="61"/>
      <c r="QF654" s="104"/>
      <c r="QG654" s="60"/>
      <c r="QH654" s="61"/>
      <c r="QI654" s="104"/>
      <c r="QJ654" s="60"/>
      <c r="QK654" s="61"/>
      <c r="QL654" s="104"/>
      <c r="QM654" s="60"/>
      <c r="QN654" s="61"/>
      <c r="QO654" s="104"/>
      <c r="QP654" s="60"/>
      <c r="QQ654" s="61"/>
      <c r="QR654" s="104"/>
      <c r="QS654" s="60"/>
      <c r="QT654" s="61"/>
      <c r="QU654" s="104"/>
      <c r="QV654" s="60"/>
      <c r="QW654" s="61"/>
      <c r="QX654" s="104"/>
      <c r="QY654" s="60"/>
      <c r="QZ654" s="61"/>
      <c r="RA654" s="104"/>
      <c r="RB654" s="60"/>
      <c r="RC654" s="61"/>
      <c r="RD654" s="104"/>
      <c r="RE654" s="60"/>
      <c r="RF654" s="61"/>
      <c r="RG654" s="104"/>
      <c r="RH654" s="60"/>
      <c r="RI654" s="61"/>
      <c r="RJ654" s="104"/>
      <c r="RK654" s="60"/>
      <c r="RL654" s="61"/>
      <c r="RM654" s="104"/>
      <c r="RN654" s="60"/>
      <c r="RO654" s="61"/>
      <c r="RP654" s="104"/>
      <c r="RQ654" s="60"/>
      <c r="RR654" s="61"/>
      <c r="RS654" s="104"/>
      <c r="RT654" s="60"/>
      <c r="RU654" s="61"/>
      <c r="RV654" s="104"/>
      <c r="RW654" s="60"/>
      <c r="RX654" s="61"/>
      <c r="RY654" s="104"/>
      <c r="RZ654" s="60"/>
      <c r="SA654" s="61"/>
      <c r="SB654" s="104"/>
      <c r="SC654" s="60"/>
      <c r="SD654" s="61"/>
      <c r="SE654" s="104"/>
      <c r="SF654" s="60"/>
      <c r="SG654" s="61"/>
      <c r="SH654" s="104"/>
      <c r="SI654" s="60"/>
      <c r="SJ654" s="61"/>
      <c r="SK654" s="104"/>
      <c r="SL654" s="60"/>
      <c r="SM654" s="61"/>
      <c r="SN654" s="104"/>
      <c r="SO654" s="60"/>
      <c r="SP654" s="61"/>
      <c r="SQ654" s="104"/>
      <c r="SR654" s="60"/>
      <c r="SS654" s="61"/>
      <c r="ST654" s="104"/>
      <c r="SU654" s="60"/>
      <c r="SV654" s="61"/>
      <c r="SW654" s="104"/>
      <c r="SX654" s="60"/>
      <c r="SY654" s="61"/>
      <c r="SZ654" s="104"/>
      <c r="TA654" s="60"/>
      <c r="TB654" s="61"/>
      <c r="TC654" s="104"/>
      <c r="TD654" s="60"/>
      <c r="TE654" s="61"/>
      <c r="TF654" s="104"/>
      <c r="TG654" s="60"/>
      <c r="TH654" s="61"/>
      <c r="TI654" s="104"/>
      <c r="TJ654" s="60"/>
      <c r="TK654" s="61"/>
      <c r="TL654" s="104"/>
      <c r="TM654" s="60"/>
      <c r="TN654" s="61"/>
      <c r="TO654" s="104"/>
      <c r="TP654" s="60"/>
      <c r="TQ654" s="61"/>
      <c r="TR654" s="104"/>
      <c r="TS654" s="60"/>
      <c r="TT654" s="61"/>
      <c r="TU654" s="104"/>
      <c r="TV654" s="60"/>
      <c r="TW654" s="61"/>
      <c r="TX654" s="104"/>
      <c r="TY654" s="60"/>
      <c r="TZ654" s="61"/>
      <c r="UA654" s="104"/>
      <c r="UB654" s="60"/>
      <c r="UC654" s="61"/>
      <c r="UD654" s="104"/>
      <c r="UE654" s="60"/>
      <c r="UF654" s="61"/>
      <c r="UG654" s="104"/>
      <c r="UH654" s="60"/>
      <c r="UI654" s="61"/>
      <c r="UJ654" s="104"/>
      <c r="UK654" s="60"/>
      <c r="UL654" s="61"/>
      <c r="UM654" s="104"/>
      <c r="UN654" s="60"/>
      <c r="UO654" s="61"/>
      <c r="UP654" s="104"/>
      <c r="UQ654" s="60"/>
      <c r="UR654" s="61"/>
      <c r="US654" s="104"/>
      <c r="UT654" s="60"/>
      <c r="UU654" s="61"/>
      <c r="UV654" s="104"/>
      <c r="UW654" s="60"/>
      <c r="UX654" s="61"/>
      <c r="UY654" s="104"/>
      <c r="UZ654" s="60"/>
      <c r="VA654" s="61"/>
      <c r="VB654" s="104"/>
      <c r="VC654" s="60"/>
      <c r="VD654" s="61"/>
      <c r="VE654" s="104"/>
      <c r="VF654" s="60"/>
      <c r="VG654" s="61"/>
      <c r="VH654" s="104"/>
      <c r="VI654" s="60"/>
      <c r="VJ654" s="61"/>
      <c r="VK654" s="104"/>
      <c r="VL654" s="60"/>
      <c r="VM654" s="61"/>
      <c r="VN654" s="104"/>
      <c r="VO654" s="60"/>
      <c r="VP654" s="61"/>
      <c r="VQ654" s="104"/>
      <c r="VR654" s="60"/>
      <c r="VS654" s="61"/>
      <c r="VT654" s="104"/>
      <c r="VU654" s="60"/>
      <c r="VV654" s="61"/>
      <c r="VW654" s="104"/>
      <c r="VX654" s="60"/>
      <c r="VY654" s="61"/>
      <c r="VZ654" s="104"/>
      <c r="WA654" s="60"/>
      <c r="WB654" s="61"/>
      <c r="WC654" s="104"/>
      <c r="WD654" s="60"/>
      <c r="WE654" s="61"/>
      <c r="WF654" s="104"/>
      <c r="WG654" s="60"/>
      <c r="WH654" s="61"/>
      <c r="WI654" s="104"/>
      <c r="WJ654" s="60"/>
      <c r="WK654" s="61"/>
      <c r="WL654" s="104"/>
      <c r="WM654" s="60"/>
      <c r="WN654" s="61"/>
      <c r="WO654" s="104"/>
      <c r="WP654" s="60"/>
      <c r="WQ654" s="61"/>
      <c r="WR654" s="104"/>
      <c r="WS654" s="60"/>
      <c r="WT654" s="61"/>
      <c r="WU654" s="104"/>
      <c r="WV654" s="60"/>
      <c r="WW654" s="61"/>
      <c r="WX654" s="104"/>
      <c r="WY654" s="60"/>
      <c r="WZ654" s="61"/>
      <c r="XA654" s="104"/>
      <c r="XB654" s="60"/>
      <c r="XC654" s="61"/>
      <c r="XD654" s="104"/>
      <c r="XE654" s="60"/>
      <c r="XF654" s="61"/>
      <c r="XG654" s="104"/>
      <c r="XH654" s="60"/>
      <c r="XI654" s="61"/>
      <c r="XJ654" s="104"/>
      <c r="XK654" s="60"/>
      <c r="XL654" s="61"/>
      <c r="XM654" s="104"/>
      <c r="XN654" s="60"/>
      <c r="XO654" s="61"/>
      <c r="XP654" s="104"/>
      <c r="XQ654" s="60"/>
      <c r="XR654" s="61"/>
      <c r="XS654" s="104"/>
      <c r="XT654" s="60"/>
      <c r="XU654" s="61"/>
      <c r="XV654" s="104"/>
      <c r="XW654" s="60"/>
      <c r="XX654" s="61"/>
      <c r="XY654" s="104"/>
      <c r="XZ654" s="60"/>
      <c r="YA654" s="61"/>
      <c r="YB654" s="104"/>
      <c r="YC654" s="60"/>
      <c r="YD654" s="61"/>
      <c r="YE654" s="104"/>
      <c r="YF654" s="60"/>
      <c r="YG654" s="61"/>
      <c r="YH654" s="104"/>
      <c r="YI654" s="60"/>
      <c r="YJ654" s="61"/>
      <c r="YK654" s="104"/>
      <c r="YL654" s="60"/>
      <c r="YM654" s="61"/>
      <c r="YN654" s="104"/>
      <c r="YO654" s="60"/>
      <c r="YP654" s="61"/>
      <c r="YQ654" s="104"/>
      <c r="YR654" s="60"/>
      <c r="YS654" s="61"/>
      <c r="YT654" s="104"/>
      <c r="YU654" s="60"/>
      <c r="YV654" s="61"/>
      <c r="YW654" s="104"/>
      <c r="YX654" s="60"/>
      <c r="YY654" s="61"/>
      <c r="YZ654" s="104"/>
      <c r="ZA654" s="60"/>
      <c r="ZB654" s="61"/>
      <c r="ZC654" s="104"/>
      <c r="ZD654" s="60"/>
      <c r="ZE654" s="61"/>
      <c r="ZF654" s="104"/>
      <c r="ZG654" s="60"/>
      <c r="ZH654" s="61"/>
      <c r="ZI654" s="104"/>
      <c r="ZJ654" s="60"/>
      <c r="ZK654" s="61"/>
      <c r="ZL654" s="104"/>
      <c r="ZM654" s="60"/>
      <c r="ZN654" s="61"/>
      <c r="ZO654" s="104"/>
      <c r="ZP654" s="60"/>
      <c r="ZQ654" s="61"/>
      <c r="ZR654" s="104"/>
      <c r="ZS654" s="60"/>
      <c r="ZT654" s="61"/>
      <c r="ZU654" s="104"/>
      <c r="ZV654" s="60"/>
      <c r="ZW654" s="61"/>
      <c r="ZX654" s="104"/>
      <c r="ZY654" s="60"/>
      <c r="ZZ654" s="61"/>
      <c r="AAA654" s="104"/>
      <c r="AAB654" s="60"/>
      <c r="AAC654" s="61"/>
      <c r="AAD654" s="104"/>
      <c r="AAE654" s="60"/>
      <c r="AAF654" s="61"/>
      <c r="AAG654" s="104"/>
      <c r="AAH654" s="60"/>
      <c r="AAI654" s="61"/>
      <c r="AAJ654" s="104"/>
      <c r="AAK654" s="60"/>
      <c r="AAL654" s="61"/>
      <c r="AAM654" s="104"/>
      <c r="AAN654" s="60"/>
      <c r="AAO654" s="61"/>
      <c r="AAP654" s="104"/>
      <c r="AAQ654" s="60"/>
      <c r="AAR654" s="61"/>
      <c r="AAS654" s="104"/>
      <c r="AAT654" s="60"/>
      <c r="AAU654" s="61"/>
      <c r="AAV654" s="104"/>
      <c r="AAW654" s="60"/>
      <c r="AAX654" s="61"/>
      <c r="AAY654" s="104"/>
      <c r="AAZ654" s="60"/>
      <c r="ABA654" s="61"/>
      <c r="ABB654" s="104"/>
      <c r="ABC654" s="60"/>
      <c r="ABD654" s="61"/>
      <c r="ABE654" s="104"/>
      <c r="ABF654" s="60"/>
      <c r="ABG654" s="61"/>
      <c r="ABH654" s="104"/>
      <c r="ABI654" s="60"/>
      <c r="ABJ654" s="61"/>
      <c r="ABK654" s="104"/>
      <c r="ABL654" s="60"/>
      <c r="ABM654" s="61"/>
      <c r="ABN654" s="104"/>
      <c r="ABO654" s="60"/>
      <c r="ABP654" s="61"/>
      <c r="ABQ654" s="104"/>
      <c r="ABR654" s="60"/>
      <c r="ABS654" s="61"/>
      <c r="ABT654" s="104"/>
      <c r="ABU654" s="60"/>
      <c r="ABV654" s="61"/>
      <c r="ABW654" s="104"/>
      <c r="ABX654" s="60"/>
      <c r="ABY654" s="61"/>
      <c r="ABZ654" s="104"/>
      <c r="ACA654" s="60"/>
      <c r="ACB654" s="61"/>
      <c r="ACC654" s="104"/>
      <c r="ACD654" s="60"/>
      <c r="ACE654" s="61"/>
      <c r="ACF654" s="104"/>
      <c r="ACG654" s="60"/>
      <c r="ACH654" s="61"/>
      <c r="ACI654" s="104"/>
      <c r="ACJ654" s="60"/>
      <c r="ACK654" s="61"/>
      <c r="ACL654" s="104"/>
      <c r="ACM654" s="60"/>
      <c r="ACN654" s="61"/>
      <c r="ACO654" s="104"/>
      <c r="ACP654" s="60"/>
      <c r="ACQ654" s="61"/>
      <c r="ACR654" s="104"/>
      <c r="ACS654" s="60"/>
      <c r="ACT654" s="61"/>
      <c r="ACU654" s="104"/>
      <c r="ACV654" s="60"/>
      <c r="ACW654" s="61"/>
      <c r="ACX654" s="104"/>
      <c r="ACY654" s="60"/>
      <c r="ACZ654" s="61"/>
      <c r="ADA654" s="104"/>
      <c r="ADB654" s="60"/>
      <c r="ADC654" s="61"/>
      <c r="ADD654" s="104"/>
      <c r="ADE654" s="60"/>
      <c r="ADF654" s="61"/>
      <c r="ADG654" s="104"/>
      <c r="ADH654" s="60"/>
      <c r="ADI654" s="61"/>
      <c r="ADJ654" s="104"/>
      <c r="ADK654" s="60"/>
      <c r="ADL654" s="61"/>
      <c r="ADM654" s="104"/>
      <c r="ADN654" s="60"/>
      <c r="ADO654" s="61"/>
      <c r="ADP654" s="104"/>
      <c r="ADQ654" s="60"/>
      <c r="ADR654" s="61"/>
      <c r="ADS654" s="104"/>
      <c r="ADT654" s="60"/>
      <c r="ADU654" s="61"/>
      <c r="ADV654" s="104"/>
      <c r="ADW654" s="60"/>
      <c r="ADX654" s="61"/>
      <c r="ADY654" s="104"/>
      <c r="ADZ654" s="60"/>
      <c r="AEA654" s="61"/>
      <c r="AEB654" s="104"/>
      <c r="AEC654" s="60"/>
      <c r="AED654" s="61"/>
      <c r="AEE654" s="104"/>
      <c r="AEF654" s="60"/>
      <c r="AEG654" s="61"/>
      <c r="AEH654" s="104"/>
      <c r="AEI654" s="60"/>
      <c r="AEJ654" s="61"/>
      <c r="AEK654" s="104"/>
      <c r="AEL654" s="60"/>
      <c r="AEM654" s="61"/>
      <c r="AEN654" s="104"/>
      <c r="AEO654" s="60"/>
      <c r="AEP654" s="61"/>
      <c r="AEQ654" s="104"/>
      <c r="AER654" s="60"/>
      <c r="AES654" s="61"/>
      <c r="AET654" s="104"/>
      <c r="AEU654" s="60"/>
      <c r="AEV654" s="61"/>
      <c r="AEW654" s="104"/>
      <c r="AEX654" s="60"/>
      <c r="AEY654" s="61"/>
      <c r="AEZ654" s="104"/>
      <c r="AFA654" s="60"/>
      <c r="AFB654" s="61"/>
      <c r="AFC654" s="104"/>
      <c r="AFD654" s="60"/>
      <c r="AFE654" s="61"/>
      <c r="AFF654" s="104"/>
      <c r="AFG654" s="60"/>
      <c r="AFH654" s="61"/>
      <c r="AFI654" s="104"/>
      <c r="AFJ654" s="60"/>
      <c r="AFK654" s="61"/>
      <c r="AFL654" s="104"/>
      <c r="AFM654" s="60"/>
      <c r="AFN654" s="61"/>
      <c r="AFO654" s="104"/>
      <c r="AFP654" s="60"/>
      <c r="AFQ654" s="61"/>
      <c r="AFR654" s="104"/>
      <c r="AFS654" s="60"/>
      <c r="AFT654" s="61"/>
      <c r="AFU654" s="104"/>
      <c r="AFV654" s="60"/>
      <c r="AFW654" s="61"/>
      <c r="AFX654" s="104"/>
      <c r="AFY654" s="60"/>
      <c r="AFZ654" s="61"/>
      <c r="AGA654" s="104"/>
      <c r="AGB654" s="60"/>
      <c r="AGC654" s="61"/>
      <c r="AGD654" s="104"/>
      <c r="AGE654" s="60"/>
      <c r="AGF654" s="61"/>
      <c r="AGG654" s="104"/>
      <c r="AGH654" s="60"/>
      <c r="AGI654" s="61"/>
      <c r="AGJ654" s="104"/>
      <c r="AGK654" s="60"/>
      <c r="AGL654" s="61"/>
      <c r="AGM654" s="104"/>
      <c r="AGN654" s="60"/>
      <c r="AGO654" s="61"/>
      <c r="AGP654" s="104"/>
      <c r="AGQ654" s="60"/>
      <c r="AGR654" s="61"/>
      <c r="AGS654" s="104"/>
      <c r="AGT654" s="60"/>
      <c r="AGU654" s="61"/>
      <c r="AGV654" s="104"/>
      <c r="AGW654" s="60"/>
      <c r="AGX654" s="61"/>
      <c r="AGY654" s="104"/>
      <c r="AGZ654" s="60"/>
      <c r="AHA654" s="61"/>
      <c r="AHB654" s="104"/>
      <c r="AHC654" s="60"/>
      <c r="AHD654" s="61"/>
      <c r="AHE654" s="104"/>
      <c r="AHF654" s="60"/>
      <c r="AHG654" s="61"/>
      <c r="AHH654" s="104"/>
      <c r="AHI654" s="60"/>
      <c r="AHJ654" s="61"/>
      <c r="AHK654" s="104"/>
      <c r="AHL654" s="60"/>
      <c r="AHM654" s="61"/>
      <c r="AHN654" s="104"/>
      <c r="AHO654" s="60"/>
      <c r="AHP654" s="61"/>
      <c r="AHQ654" s="104"/>
      <c r="AHR654" s="60"/>
      <c r="AHS654" s="61"/>
      <c r="AHT654" s="104"/>
      <c r="AHU654" s="60"/>
      <c r="AHV654" s="61"/>
      <c r="AHW654" s="104"/>
      <c r="AHX654" s="60"/>
      <c r="AHY654" s="61"/>
      <c r="AHZ654" s="104"/>
      <c r="AIA654" s="60"/>
      <c r="AIB654" s="61"/>
      <c r="AIC654" s="104"/>
      <c r="AID654" s="60"/>
      <c r="AIE654" s="61"/>
      <c r="AIF654" s="104"/>
      <c r="AIG654" s="60"/>
      <c r="AIH654" s="61"/>
      <c r="AII654" s="104"/>
      <c r="AIJ654" s="60"/>
      <c r="AIK654" s="61"/>
      <c r="AIL654" s="104"/>
      <c r="AIM654" s="60"/>
      <c r="AIN654" s="61"/>
      <c r="AIO654" s="104"/>
      <c r="AIP654" s="60"/>
      <c r="AIQ654" s="61"/>
      <c r="AIR654" s="104"/>
      <c r="AIS654" s="60"/>
      <c r="AIT654" s="61"/>
      <c r="AIU654" s="104"/>
      <c r="AIV654" s="60"/>
      <c r="AIW654" s="61"/>
      <c r="AIX654" s="104"/>
      <c r="AIY654" s="60"/>
      <c r="AIZ654" s="61"/>
      <c r="AJA654" s="104"/>
      <c r="AJB654" s="60"/>
      <c r="AJC654" s="61"/>
      <c r="AJD654" s="104"/>
      <c r="AJE654" s="60"/>
      <c r="AJF654" s="61"/>
      <c r="AJG654" s="104"/>
      <c r="AJH654" s="60"/>
      <c r="AJI654" s="61"/>
      <c r="AJJ654" s="104"/>
      <c r="AJK654" s="60"/>
      <c r="AJL654" s="61"/>
      <c r="AJM654" s="104"/>
      <c r="AJN654" s="60"/>
      <c r="AJO654" s="61"/>
      <c r="AJP654" s="104"/>
      <c r="AJQ654" s="60"/>
      <c r="AJR654" s="61"/>
      <c r="AJS654" s="104"/>
      <c r="AJT654" s="60"/>
      <c r="AJU654" s="61"/>
      <c r="AJV654" s="104"/>
      <c r="AJW654" s="60"/>
      <c r="AJX654" s="61"/>
      <c r="AJY654" s="104"/>
      <c r="AJZ654" s="60"/>
      <c r="AKA654" s="61"/>
      <c r="AKB654" s="104"/>
      <c r="AKC654" s="60"/>
      <c r="AKD654" s="61"/>
      <c r="AKE654" s="104"/>
      <c r="AKF654" s="60"/>
      <c r="AKG654" s="61"/>
      <c r="AKH654" s="104"/>
      <c r="AKI654" s="60"/>
      <c r="AKJ654" s="61"/>
      <c r="AKK654" s="104"/>
      <c r="AKL654" s="60"/>
      <c r="AKM654" s="61"/>
      <c r="AKN654" s="104"/>
      <c r="AKO654" s="60"/>
      <c r="AKP654" s="61"/>
      <c r="AKQ654" s="104"/>
      <c r="AKR654" s="60"/>
      <c r="AKS654" s="61"/>
      <c r="AKT654" s="104"/>
      <c r="AKU654" s="60"/>
      <c r="AKV654" s="61"/>
      <c r="AKW654" s="104"/>
      <c r="AKX654" s="60"/>
      <c r="AKY654" s="61"/>
      <c r="AKZ654" s="104"/>
      <c r="ALA654" s="60"/>
      <c r="ALB654" s="61"/>
      <c r="ALC654" s="104"/>
      <c r="ALD654" s="60"/>
      <c r="ALE654" s="61"/>
      <c r="ALF654" s="104"/>
      <c r="ALG654" s="60"/>
      <c r="ALH654" s="61"/>
      <c r="ALI654" s="104"/>
      <c r="ALJ654" s="60"/>
      <c r="ALK654" s="61"/>
      <c r="ALL654" s="104"/>
      <c r="ALM654" s="60"/>
      <c r="ALN654" s="61"/>
      <c r="ALO654" s="104"/>
      <c r="ALP654" s="60"/>
      <c r="ALQ654" s="61"/>
      <c r="ALR654" s="104"/>
      <c r="ALS654" s="60"/>
      <c r="ALT654" s="61"/>
      <c r="ALU654" s="104"/>
      <c r="ALV654" s="60"/>
      <c r="ALW654" s="61"/>
      <c r="ALX654" s="104"/>
      <c r="ALY654" s="60"/>
      <c r="ALZ654" s="61"/>
      <c r="AMA654" s="104"/>
      <c r="AMB654" s="60"/>
      <c r="AMC654" s="61"/>
      <c r="AMD654" s="104"/>
      <c r="AME654" s="60"/>
      <c r="AMF654" s="61"/>
      <c r="AMG654" s="104"/>
      <c r="AMH654" s="60"/>
      <c r="AMI654" s="61"/>
      <c r="AMJ654" s="104"/>
      <c r="AMK654" s="60"/>
      <c r="AML654" s="61"/>
      <c r="AMM654" s="104"/>
      <c r="AMN654" s="60"/>
      <c r="AMO654" s="61"/>
      <c r="AMP654" s="104"/>
      <c r="AMQ654" s="60"/>
      <c r="AMR654" s="61"/>
      <c r="AMS654" s="104"/>
      <c r="AMT654" s="60"/>
      <c r="AMU654" s="61"/>
      <c r="AMV654" s="104"/>
      <c r="AMW654" s="60"/>
      <c r="AMX654" s="61"/>
      <c r="AMY654" s="104"/>
      <c r="AMZ654" s="60"/>
      <c r="ANA654" s="61"/>
      <c r="ANB654" s="104"/>
      <c r="ANC654" s="60"/>
      <c r="AND654" s="61"/>
      <c r="ANE654" s="104"/>
      <c r="ANF654" s="60"/>
      <c r="ANG654" s="61"/>
      <c r="ANH654" s="104"/>
      <c r="ANI654" s="60"/>
      <c r="ANJ654" s="61"/>
      <c r="ANK654" s="104"/>
      <c r="ANL654" s="60"/>
      <c r="ANM654" s="61"/>
      <c r="ANN654" s="104"/>
      <c r="ANO654" s="60"/>
      <c r="ANP654" s="61"/>
      <c r="ANQ654" s="104"/>
      <c r="ANR654" s="60"/>
      <c r="ANS654" s="61"/>
      <c r="ANT654" s="104"/>
      <c r="ANU654" s="60"/>
      <c r="ANV654" s="61"/>
      <c r="ANW654" s="104"/>
      <c r="ANX654" s="60"/>
      <c r="ANY654" s="61"/>
      <c r="ANZ654" s="104"/>
      <c r="AOA654" s="60"/>
      <c r="AOB654" s="61"/>
      <c r="AOC654" s="104"/>
      <c r="AOD654" s="60"/>
      <c r="AOE654" s="61"/>
      <c r="AOF654" s="104"/>
      <c r="AOG654" s="60"/>
      <c r="AOH654" s="61"/>
      <c r="AOI654" s="104"/>
      <c r="AOJ654" s="60"/>
      <c r="AOK654" s="61"/>
      <c r="AOL654" s="104"/>
      <c r="AOM654" s="60"/>
      <c r="AON654" s="61"/>
      <c r="AOO654" s="104"/>
      <c r="AOP654" s="60"/>
      <c r="AOQ654" s="61"/>
      <c r="AOR654" s="104"/>
      <c r="AOS654" s="60"/>
      <c r="AOT654" s="61"/>
      <c r="AOU654" s="104"/>
      <c r="AOV654" s="60"/>
      <c r="AOW654" s="61"/>
      <c r="AOX654" s="104"/>
      <c r="AOY654" s="60"/>
      <c r="AOZ654" s="61"/>
      <c r="APA654" s="104"/>
      <c r="APB654" s="60"/>
      <c r="APC654" s="61"/>
      <c r="APD654" s="104"/>
      <c r="APE654" s="60"/>
      <c r="APF654" s="61"/>
      <c r="APG654" s="104"/>
      <c r="APH654" s="60"/>
      <c r="API654" s="61"/>
      <c r="APJ654" s="104"/>
      <c r="APK654" s="60"/>
      <c r="APL654" s="61"/>
      <c r="APM654" s="104"/>
      <c r="APN654" s="60"/>
      <c r="APO654" s="61"/>
      <c r="APP654" s="104"/>
      <c r="APQ654" s="60"/>
      <c r="APR654" s="61"/>
      <c r="APS654" s="104"/>
      <c r="APT654" s="60"/>
      <c r="APU654" s="61"/>
      <c r="APV654" s="104"/>
      <c r="APW654" s="60"/>
      <c r="APX654" s="61"/>
      <c r="APY654" s="104"/>
      <c r="APZ654" s="60"/>
      <c r="AQA654" s="61"/>
      <c r="AQB654" s="104"/>
      <c r="AQC654" s="60"/>
      <c r="AQD654" s="61"/>
      <c r="AQE654" s="104"/>
      <c r="AQF654" s="60"/>
      <c r="AQG654" s="61"/>
      <c r="AQH654" s="104"/>
      <c r="AQI654" s="60"/>
      <c r="AQJ654" s="61"/>
      <c r="AQK654" s="104"/>
      <c r="AQL654" s="60"/>
      <c r="AQM654" s="61"/>
      <c r="AQN654" s="104"/>
      <c r="AQO654" s="60"/>
      <c r="AQP654" s="61"/>
      <c r="AQQ654" s="104"/>
      <c r="AQR654" s="60"/>
      <c r="AQS654" s="61"/>
      <c r="AQT654" s="104"/>
      <c r="AQU654" s="60"/>
      <c r="AQV654" s="61"/>
      <c r="AQW654" s="104"/>
      <c r="AQX654" s="60"/>
      <c r="AQY654" s="61"/>
      <c r="AQZ654" s="104"/>
      <c r="ARA654" s="60"/>
      <c r="ARB654" s="61"/>
      <c r="ARC654" s="104"/>
      <c r="ARD654" s="60"/>
      <c r="ARE654" s="61"/>
      <c r="ARF654" s="104"/>
      <c r="ARG654" s="60"/>
      <c r="ARH654" s="61"/>
      <c r="ARI654" s="104"/>
      <c r="ARJ654" s="60"/>
      <c r="ARK654" s="61"/>
      <c r="ARL654" s="104"/>
      <c r="ARM654" s="60"/>
      <c r="ARN654" s="61"/>
      <c r="ARO654" s="104"/>
      <c r="ARP654" s="60"/>
      <c r="ARQ654" s="61"/>
      <c r="ARR654" s="104"/>
      <c r="ARS654" s="60"/>
      <c r="ART654" s="61"/>
      <c r="ARU654" s="104"/>
      <c r="ARV654" s="60"/>
      <c r="ARW654" s="61"/>
      <c r="ARX654" s="104"/>
      <c r="ARY654" s="60"/>
      <c r="ARZ654" s="61"/>
      <c r="ASA654" s="104"/>
      <c r="ASB654" s="60"/>
      <c r="ASC654" s="61"/>
      <c r="ASD654" s="104"/>
      <c r="ASE654" s="60"/>
      <c r="ASF654" s="61"/>
      <c r="ASG654" s="104"/>
      <c r="ASH654" s="60"/>
      <c r="ASI654" s="61"/>
      <c r="ASJ654" s="104"/>
      <c r="ASK654" s="60"/>
      <c r="ASL654" s="61"/>
      <c r="ASM654" s="104"/>
      <c r="ASN654" s="60"/>
      <c r="ASO654" s="61"/>
      <c r="ASP654" s="104"/>
      <c r="ASQ654" s="60"/>
      <c r="ASR654" s="61"/>
      <c r="ASS654" s="104"/>
      <c r="AST654" s="60"/>
      <c r="ASU654" s="61"/>
      <c r="ASV654" s="104"/>
      <c r="ASW654" s="60"/>
      <c r="ASX654" s="61"/>
      <c r="ASY654" s="104"/>
      <c r="ASZ654" s="60"/>
      <c r="ATA654" s="61"/>
      <c r="ATB654" s="104"/>
      <c r="ATC654" s="60"/>
      <c r="ATD654" s="61"/>
      <c r="ATE654" s="104"/>
      <c r="ATF654" s="60"/>
      <c r="ATG654" s="61"/>
      <c r="ATH654" s="104"/>
      <c r="ATI654" s="60"/>
      <c r="ATJ654" s="61"/>
      <c r="ATK654" s="104"/>
      <c r="ATL654" s="60"/>
      <c r="ATM654" s="61"/>
      <c r="ATN654" s="104"/>
      <c r="ATO654" s="60"/>
      <c r="ATP654" s="61"/>
      <c r="ATQ654" s="104"/>
      <c r="ATR654" s="60"/>
      <c r="ATS654" s="61"/>
      <c r="ATT654" s="104"/>
      <c r="ATU654" s="60"/>
      <c r="ATV654" s="61"/>
      <c r="ATW654" s="104"/>
      <c r="ATX654" s="60"/>
      <c r="ATY654" s="61"/>
      <c r="ATZ654" s="104"/>
      <c r="AUA654" s="60"/>
      <c r="AUB654" s="61"/>
      <c r="AUC654" s="104"/>
      <c r="AUD654" s="60"/>
      <c r="AUE654" s="61"/>
      <c r="AUF654" s="104"/>
      <c r="AUG654" s="60"/>
      <c r="AUH654" s="61"/>
      <c r="AUI654" s="104"/>
      <c r="AUJ654" s="60"/>
      <c r="AUK654" s="61"/>
      <c r="AUL654" s="104"/>
      <c r="AUM654" s="60"/>
      <c r="AUN654" s="61"/>
      <c r="AUO654" s="104"/>
      <c r="AUP654" s="60"/>
      <c r="AUQ654" s="61"/>
      <c r="AUR654" s="104"/>
      <c r="AUS654" s="60"/>
      <c r="AUT654" s="61"/>
      <c r="AUU654" s="104"/>
      <c r="AUV654" s="60"/>
      <c r="AUW654" s="61"/>
      <c r="AUX654" s="104"/>
      <c r="AUY654" s="60"/>
      <c r="AUZ654" s="61"/>
      <c r="AVA654" s="104"/>
      <c r="AVB654" s="60"/>
      <c r="AVC654" s="61"/>
      <c r="AVD654" s="104"/>
      <c r="AVE654" s="60"/>
      <c r="AVF654" s="61"/>
      <c r="AVG654" s="104"/>
      <c r="AVH654" s="60"/>
      <c r="AVI654" s="61"/>
      <c r="AVJ654" s="104"/>
      <c r="AVK654" s="60"/>
      <c r="AVL654" s="61"/>
      <c r="AVM654" s="104"/>
      <c r="AVN654" s="60"/>
      <c r="AVO654" s="61"/>
      <c r="AVP654" s="104"/>
      <c r="AVQ654" s="60"/>
      <c r="AVR654" s="61"/>
      <c r="AVS654" s="104"/>
      <c r="AVT654" s="60"/>
      <c r="AVU654" s="61"/>
      <c r="AVV654" s="104"/>
      <c r="AVW654" s="60"/>
      <c r="AVX654" s="61"/>
      <c r="AVY654" s="104"/>
      <c r="AVZ654" s="60"/>
      <c r="AWA654" s="61"/>
      <c r="AWB654" s="104"/>
      <c r="AWC654" s="60"/>
      <c r="AWD654" s="61"/>
      <c r="AWE654" s="104"/>
      <c r="AWF654" s="60"/>
      <c r="AWG654" s="61"/>
      <c r="AWH654" s="104"/>
      <c r="AWI654" s="60"/>
      <c r="AWJ654" s="61"/>
      <c r="AWK654" s="104"/>
      <c r="AWL654" s="60"/>
      <c r="AWM654" s="61"/>
      <c r="AWN654" s="104"/>
      <c r="AWO654" s="60"/>
      <c r="AWP654" s="61"/>
      <c r="AWQ654" s="104"/>
      <c r="AWR654" s="60"/>
      <c r="AWS654" s="61"/>
      <c r="AWT654" s="104"/>
      <c r="AWU654" s="60"/>
      <c r="AWV654" s="61"/>
      <c r="AWW654" s="104"/>
      <c r="AWX654" s="60"/>
      <c r="AWY654" s="61"/>
      <c r="AWZ654" s="104"/>
      <c r="AXA654" s="60"/>
      <c r="AXB654" s="61"/>
      <c r="AXC654" s="104"/>
      <c r="AXD654" s="60"/>
      <c r="AXE654" s="61"/>
      <c r="AXF654" s="104"/>
      <c r="AXG654" s="60"/>
      <c r="AXH654" s="61"/>
      <c r="AXI654" s="104"/>
      <c r="AXJ654" s="60"/>
      <c r="AXK654" s="61"/>
      <c r="AXL654" s="104"/>
      <c r="AXM654" s="60"/>
      <c r="AXN654" s="61"/>
      <c r="AXO654" s="104"/>
      <c r="AXP654" s="60"/>
      <c r="AXQ654" s="61"/>
      <c r="AXR654" s="104"/>
      <c r="AXS654" s="60"/>
      <c r="AXT654" s="61"/>
      <c r="AXU654" s="104"/>
      <c r="AXV654" s="60"/>
      <c r="AXW654" s="61"/>
      <c r="AXX654" s="104"/>
      <c r="AXY654" s="60"/>
      <c r="AXZ654" s="61"/>
      <c r="AYA654" s="104"/>
      <c r="AYB654" s="60"/>
      <c r="AYC654" s="61"/>
      <c r="AYD654" s="104"/>
      <c r="AYE654" s="60"/>
      <c r="AYF654" s="61"/>
      <c r="AYG654" s="104"/>
      <c r="AYH654" s="60"/>
      <c r="AYI654" s="61"/>
      <c r="AYJ654" s="104"/>
      <c r="AYK654" s="60"/>
      <c r="AYL654" s="61"/>
      <c r="AYM654" s="104"/>
      <c r="AYN654" s="60"/>
      <c r="AYO654" s="61"/>
      <c r="AYP654" s="104"/>
      <c r="AYQ654" s="60"/>
      <c r="AYR654" s="61"/>
      <c r="AYS654" s="104"/>
      <c r="AYT654" s="60"/>
      <c r="AYU654" s="61"/>
      <c r="AYV654" s="104"/>
      <c r="AYW654" s="60"/>
      <c r="AYX654" s="61"/>
      <c r="AYY654" s="104"/>
      <c r="AYZ654" s="60"/>
      <c r="AZA654" s="61"/>
      <c r="AZB654" s="104"/>
      <c r="AZC654" s="60"/>
      <c r="AZD654" s="61"/>
      <c r="AZE654" s="104"/>
      <c r="AZF654" s="60"/>
      <c r="AZG654" s="61"/>
      <c r="AZH654" s="104"/>
      <c r="AZI654" s="60"/>
      <c r="AZJ654" s="61"/>
      <c r="AZK654" s="104"/>
      <c r="AZL654" s="60"/>
      <c r="AZM654" s="61"/>
      <c r="AZN654" s="104"/>
      <c r="AZO654" s="60"/>
      <c r="AZP654" s="61"/>
      <c r="AZQ654" s="104"/>
      <c r="AZR654" s="60"/>
      <c r="AZS654" s="61"/>
      <c r="AZT654" s="104"/>
      <c r="AZU654" s="60"/>
      <c r="AZV654" s="61"/>
      <c r="AZW654" s="104"/>
      <c r="AZX654" s="60"/>
      <c r="AZY654" s="61"/>
      <c r="AZZ654" s="104"/>
      <c r="BAA654" s="60"/>
      <c r="BAB654" s="61"/>
      <c r="BAC654" s="104"/>
      <c r="BAD654" s="60"/>
      <c r="BAE654" s="61"/>
      <c r="BAF654" s="104"/>
      <c r="BAG654" s="60"/>
      <c r="BAH654" s="61"/>
      <c r="BAI654" s="104"/>
      <c r="BAJ654" s="60"/>
      <c r="BAK654" s="61"/>
      <c r="BAL654" s="104"/>
      <c r="BAM654" s="60"/>
      <c r="BAN654" s="61"/>
      <c r="BAO654" s="104"/>
      <c r="BAP654" s="60"/>
      <c r="BAQ654" s="61"/>
      <c r="BAR654" s="104"/>
      <c r="BAS654" s="60"/>
      <c r="BAT654" s="61"/>
      <c r="BAU654" s="104"/>
      <c r="BAV654" s="60"/>
      <c r="BAW654" s="61"/>
      <c r="BAX654" s="104"/>
      <c r="BAY654" s="60"/>
      <c r="BAZ654" s="61"/>
      <c r="BBA654" s="104"/>
      <c r="BBB654" s="60"/>
      <c r="BBC654" s="61"/>
      <c r="BBD654" s="104"/>
      <c r="BBE654" s="60"/>
      <c r="BBF654" s="61"/>
      <c r="BBG654" s="104"/>
      <c r="BBH654" s="60"/>
      <c r="BBI654" s="61"/>
      <c r="BBJ654" s="104"/>
      <c r="BBK654" s="60"/>
      <c r="BBL654" s="61"/>
      <c r="BBM654" s="104"/>
      <c r="BBN654" s="60"/>
      <c r="BBO654" s="61"/>
      <c r="BBP654" s="104"/>
      <c r="BBQ654" s="60"/>
      <c r="BBR654" s="61"/>
      <c r="BBS654" s="104"/>
      <c r="BBT654" s="60"/>
      <c r="BBU654" s="61"/>
      <c r="BBV654" s="104"/>
      <c r="BBW654" s="60"/>
      <c r="BBX654" s="61"/>
      <c r="BBY654" s="104"/>
      <c r="BBZ654" s="60"/>
      <c r="BCA654" s="61"/>
      <c r="BCB654" s="104"/>
      <c r="BCC654" s="60"/>
      <c r="BCD654" s="61"/>
      <c r="BCE654" s="104"/>
      <c r="BCF654" s="60"/>
      <c r="BCG654" s="61"/>
      <c r="BCH654" s="104"/>
      <c r="BCI654" s="60"/>
      <c r="BCJ654" s="61"/>
      <c r="BCK654" s="104"/>
      <c r="BCL654" s="60"/>
      <c r="BCM654" s="61"/>
      <c r="BCN654" s="104"/>
      <c r="BCO654" s="60"/>
      <c r="BCP654" s="61"/>
      <c r="BCQ654" s="104"/>
      <c r="BCR654" s="60"/>
      <c r="BCS654" s="61"/>
      <c r="BCT654" s="104"/>
      <c r="BCU654" s="60"/>
      <c r="BCV654" s="61"/>
      <c r="BCW654" s="104"/>
      <c r="BCX654" s="60"/>
      <c r="BCY654" s="61"/>
      <c r="BCZ654" s="104"/>
      <c r="BDA654" s="60"/>
      <c r="BDB654" s="61"/>
      <c r="BDC654" s="104"/>
      <c r="BDD654" s="60"/>
      <c r="BDE654" s="61"/>
      <c r="BDF654" s="104"/>
      <c r="BDG654" s="60"/>
      <c r="BDH654" s="61"/>
      <c r="BDI654" s="104"/>
      <c r="BDJ654" s="60"/>
      <c r="BDK654" s="61"/>
      <c r="BDL654" s="104"/>
      <c r="BDM654" s="60"/>
      <c r="BDN654" s="61"/>
      <c r="BDO654" s="104"/>
      <c r="BDP654" s="60"/>
      <c r="BDQ654" s="61"/>
      <c r="BDR654" s="104"/>
      <c r="BDS654" s="60"/>
      <c r="BDT654" s="61"/>
      <c r="BDU654" s="104"/>
      <c r="BDV654" s="60"/>
      <c r="BDW654" s="61"/>
      <c r="BDX654" s="104"/>
      <c r="BDY654" s="60"/>
      <c r="BDZ654" s="61"/>
      <c r="BEA654" s="104"/>
      <c r="BEB654" s="60"/>
      <c r="BEC654" s="61"/>
      <c r="BED654" s="104"/>
      <c r="BEE654" s="60"/>
      <c r="BEF654" s="61"/>
      <c r="BEG654" s="104"/>
      <c r="BEH654" s="60"/>
      <c r="BEI654" s="61"/>
      <c r="BEJ654" s="104"/>
      <c r="BEK654" s="60"/>
      <c r="BEL654" s="61"/>
      <c r="BEM654" s="104"/>
      <c r="BEN654" s="60"/>
      <c r="BEO654" s="61"/>
      <c r="BEP654" s="104"/>
      <c r="BEQ654" s="60"/>
      <c r="BER654" s="61"/>
      <c r="BES654" s="104"/>
      <c r="BET654" s="60"/>
      <c r="BEU654" s="61"/>
      <c r="BEV654" s="104"/>
      <c r="BEW654" s="60"/>
      <c r="BEX654" s="61"/>
      <c r="BEY654" s="104"/>
      <c r="BEZ654" s="60"/>
      <c r="BFA654" s="61"/>
      <c r="BFB654" s="104"/>
      <c r="BFC654" s="60"/>
      <c r="BFD654" s="61"/>
      <c r="BFE654" s="104"/>
      <c r="BFF654" s="60"/>
      <c r="BFG654" s="61"/>
      <c r="BFH654" s="104"/>
      <c r="BFI654" s="60"/>
      <c r="BFJ654" s="61"/>
      <c r="BFK654" s="104"/>
      <c r="BFL654" s="60"/>
      <c r="BFM654" s="61"/>
      <c r="BFN654" s="104"/>
      <c r="BFO654" s="60"/>
      <c r="BFP654" s="61"/>
      <c r="BFQ654" s="104"/>
      <c r="BFR654" s="60"/>
      <c r="BFS654" s="61"/>
      <c r="BFT654" s="104"/>
      <c r="BFU654" s="60"/>
      <c r="BFV654" s="61"/>
      <c r="BFW654" s="104"/>
      <c r="BFX654" s="60"/>
      <c r="BFY654" s="61"/>
      <c r="BFZ654" s="104"/>
      <c r="BGA654" s="60"/>
      <c r="BGB654" s="61"/>
      <c r="BGC654" s="104"/>
      <c r="BGD654" s="60"/>
      <c r="BGE654" s="61"/>
      <c r="BGF654" s="104"/>
      <c r="BGG654" s="60"/>
      <c r="BGH654" s="61"/>
      <c r="BGI654" s="104"/>
      <c r="BGJ654" s="60"/>
      <c r="BGK654" s="61"/>
      <c r="BGL654" s="104"/>
      <c r="BGM654" s="60"/>
      <c r="BGN654" s="61"/>
      <c r="BGO654" s="104"/>
      <c r="BGP654" s="60"/>
      <c r="BGQ654" s="61"/>
      <c r="BGR654" s="104"/>
      <c r="BGS654" s="60"/>
      <c r="BGT654" s="61"/>
      <c r="BGU654" s="104"/>
      <c r="BGV654" s="60"/>
      <c r="BGW654" s="61"/>
      <c r="BGX654" s="104"/>
      <c r="BGY654" s="60"/>
      <c r="BGZ654" s="61"/>
      <c r="BHA654" s="104"/>
      <c r="BHB654" s="60"/>
      <c r="BHC654" s="61"/>
      <c r="BHD654" s="104"/>
      <c r="BHE654" s="60"/>
      <c r="BHF654" s="61"/>
      <c r="BHG654" s="104"/>
      <c r="BHH654" s="60"/>
      <c r="BHI654" s="61"/>
      <c r="BHJ654" s="104"/>
      <c r="BHK654" s="60"/>
      <c r="BHL654" s="61"/>
      <c r="BHM654" s="104"/>
      <c r="BHN654" s="60"/>
      <c r="BHO654" s="61"/>
      <c r="BHP654" s="104"/>
      <c r="BHQ654" s="60"/>
      <c r="BHR654" s="61"/>
      <c r="BHS654" s="104"/>
      <c r="BHT654" s="60"/>
      <c r="BHU654" s="61"/>
      <c r="BHV654" s="104"/>
      <c r="BHW654" s="60"/>
      <c r="BHX654" s="61"/>
      <c r="BHY654" s="104"/>
      <c r="BHZ654" s="60"/>
      <c r="BIA654" s="61"/>
      <c r="BIB654" s="104"/>
      <c r="BIC654" s="60"/>
      <c r="BID654" s="61"/>
      <c r="BIE654" s="104"/>
      <c r="BIF654" s="60"/>
      <c r="BIG654" s="61"/>
      <c r="BIH654" s="104"/>
      <c r="BII654" s="60"/>
      <c r="BIJ654" s="61"/>
      <c r="BIK654" s="104"/>
      <c r="BIL654" s="60"/>
      <c r="BIM654" s="61"/>
      <c r="BIN654" s="104"/>
      <c r="BIO654" s="60"/>
      <c r="BIP654" s="61"/>
      <c r="BIQ654" s="104"/>
      <c r="BIR654" s="60"/>
      <c r="BIS654" s="61"/>
      <c r="BIT654" s="104"/>
      <c r="BIU654" s="60"/>
      <c r="BIV654" s="61"/>
      <c r="BIW654" s="104"/>
      <c r="BIX654" s="60"/>
      <c r="BIY654" s="61"/>
      <c r="BIZ654" s="104"/>
      <c r="BJA654" s="60"/>
      <c r="BJB654" s="61"/>
      <c r="BJC654" s="104"/>
      <c r="BJD654" s="60"/>
      <c r="BJE654" s="61"/>
      <c r="BJF654" s="104"/>
      <c r="BJG654" s="60"/>
      <c r="BJH654" s="61"/>
      <c r="BJI654" s="104"/>
      <c r="BJJ654" s="60"/>
      <c r="BJK654" s="61"/>
      <c r="BJL654" s="104"/>
      <c r="BJM654" s="60"/>
      <c r="BJN654" s="61"/>
      <c r="BJO654" s="104"/>
      <c r="BJP654" s="60"/>
      <c r="BJQ654" s="61"/>
      <c r="BJR654" s="104"/>
      <c r="BJS654" s="60"/>
      <c r="BJT654" s="61"/>
      <c r="BJU654" s="104"/>
      <c r="BJV654" s="60"/>
      <c r="BJW654" s="61"/>
      <c r="BJX654" s="104"/>
      <c r="BJY654" s="60"/>
      <c r="BJZ654" s="61"/>
      <c r="BKA654" s="104"/>
      <c r="BKB654" s="60"/>
      <c r="BKC654" s="61"/>
      <c r="BKD654" s="104"/>
      <c r="BKE654" s="60"/>
      <c r="BKF654" s="61"/>
      <c r="BKG654" s="104"/>
      <c r="BKH654" s="60"/>
      <c r="BKI654" s="61"/>
      <c r="BKJ654" s="104"/>
      <c r="BKK654" s="60"/>
      <c r="BKL654" s="61"/>
      <c r="BKM654" s="104"/>
      <c r="BKN654" s="60"/>
      <c r="BKO654" s="61"/>
      <c r="BKP654" s="104"/>
      <c r="BKQ654" s="60"/>
      <c r="BKR654" s="61"/>
      <c r="BKS654" s="104"/>
      <c r="BKT654" s="60"/>
      <c r="BKU654" s="61"/>
      <c r="BKV654" s="104"/>
      <c r="BKW654" s="60"/>
      <c r="BKX654" s="61"/>
      <c r="BKY654" s="104"/>
      <c r="BKZ654" s="60"/>
      <c r="BLA654" s="61"/>
      <c r="BLB654" s="104"/>
      <c r="BLC654" s="60"/>
      <c r="BLD654" s="61"/>
      <c r="BLE654" s="104"/>
      <c r="BLF654" s="60"/>
      <c r="BLG654" s="61"/>
      <c r="BLH654" s="104"/>
      <c r="BLI654" s="60"/>
      <c r="BLJ654" s="61"/>
      <c r="BLK654" s="104"/>
      <c r="BLL654" s="60"/>
      <c r="BLM654" s="61"/>
      <c r="BLN654" s="104"/>
      <c r="BLO654" s="60"/>
      <c r="BLP654" s="61"/>
      <c r="BLQ654" s="104"/>
      <c r="BLR654" s="60"/>
      <c r="BLS654" s="61"/>
      <c r="BLT654" s="104"/>
      <c r="BLU654" s="60"/>
      <c r="BLV654" s="61"/>
      <c r="BLW654" s="104"/>
      <c r="BLX654" s="60"/>
      <c r="BLY654" s="61"/>
      <c r="BLZ654" s="104"/>
      <c r="BMA654" s="60"/>
      <c r="BMB654" s="61"/>
      <c r="BMC654" s="104"/>
      <c r="BMD654" s="60"/>
      <c r="BME654" s="61"/>
      <c r="BMF654" s="104"/>
      <c r="BMG654" s="60"/>
      <c r="BMH654" s="61"/>
      <c r="BMI654" s="104"/>
      <c r="BMJ654" s="60"/>
      <c r="BMK654" s="61"/>
      <c r="BML654" s="104"/>
      <c r="BMM654" s="60"/>
      <c r="BMN654" s="61"/>
      <c r="BMO654" s="104"/>
      <c r="BMP654" s="60"/>
      <c r="BMQ654" s="61"/>
      <c r="BMR654" s="104"/>
      <c r="BMS654" s="60"/>
      <c r="BMT654" s="61"/>
      <c r="BMU654" s="104"/>
      <c r="BMV654" s="60"/>
      <c r="BMW654" s="61"/>
      <c r="BMX654" s="104"/>
      <c r="BMY654" s="60"/>
      <c r="BMZ654" s="61"/>
      <c r="BNA654" s="104"/>
      <c r="BNB654" s="60"/>
      <c r="BNC654" s="61"/>
      <c r="BND654" s="104"/>
      <c r="BNE654" s="60"/>
      <c r="BNF654" s="61"/>
      <c r="BNG654" s="104"/>
      <c r="BNH654" s="60"/>
      <c r="BNI654" s="61"/>
      <c r="BNJ654" s="104"/>
      <c r="BNK654" s="60"/>
      <c r="BNL654" s="61"/>
      <c r="BNM654" s="104"/>
      <c r="BNN654" s="60"/>
      <c r="BNO654" s="61"/>
      <c r="BNP654" s="104"/>
      <c r="BNQ654" s="60"/>
      <c r="BNR654" s="61"/>
      <c r="BNS654" s="104"/>
      <c r="BNT654" s="60"/>
      <c r="BNU654" s="61"/>
      <c r="BNV654" s="104"/>
      <c r="BNW654" s="60"/>
      <c r="BNX654" s="61"/>
      <c r="BNY654" s="104"/>
      <c r="BNZ654" s="60"/>
      <c r="BOA654" s="61"/>
      <c r="BOB654" s="104"/>
      <c r="BOC654" s="60"/>
      <c r="BOD654" s="61"/>
      <c r="BOE654" s="104"/>
      <c r="BOF654" s="60"/>
      <c r="BOG654" s="61"/>
      <c r="BOH654" s="104"/>
      <c r="BOI654" s="60"/>
      <c r="BOJ654" s="61"/>
      <c r="BOK654" s="104"/>
      <c r="BOL654" s="60"/>
      <c r="BOM654" s="61"/>
      <c r="BON654" s="104"/>
      <c r="BOO654" s="60"/>
      <c r="BOP654" s="61"/>
      <c r="BOQ654" s="104"/>
      <c r="BOR654" s="60"/>
      <c r="BOS654" s="61"/>
      <c r="BOT654" s="104"/>
      <c r="BOU654" s="60"/>
      <c r="BOV654" s="61"/>
      <c r="BOW654" s="104"/>
      <c r="BOX654" s="60"/>
      <c r="BOY654" s="61"/>
      <c r="BOZ654" s="104"/>
      <c r="BPA654" s="60"/>
      <c r="BPB654" s="61"/>
      <c r="BPC654" s="104"/>
      <c r="BPD654" s="60"/>
      <c r="BPE654" s="61"/>
      <c r="BPF654" s="104"/>
      <c r="BPG654" s="60"/>
      <c r="BPH654" s="61"/>
      <c r="BPI654" s="104"/>
      <c r="BPJ654" s="60"/>
      <c r="BPK654" s="61"/>
      <c r="BPL654" s="104"/>
      <c r="BPM654" s="60"/>
      <c r="BPN654" s="61"/>
      <c r="BPO654" s="104"/>
      <c r="BPP654" s="60"/>
      <c r="BPQ654" s="61"/>
      <c r="BPR654" s="104"/>
      <c r="BPS654" s="60"/>
      <c r="BPT654" s="61"/>
      <c r="BPU654" s="104"/>
      <c r="BPV654" s="60"/>
      <c r="BPW654" s="61"/>
      <c r="BPX654" s="104"/>
      <c r="BPY654" s="60"/>
      <c r="BPZ654" s="61"/>
      <c r="BQA654" s="104"/>
      <c r="BQB654" s="60"/>
      <c r="BQC654" s="61"/>
      <c r="BQD654" s="104"/>
      <c r="BQE654" s="60"/>
      <c r="BQF654" s="61"/>
      <c r="BQG654" s="104"/>
      <c r="BQH654" s="60"/>
      <c r="BQI654" s="61"/>
      <c r="BQJ654" s="104"/>
      <c r="BQK654" s="60"/>
      <c r="BQL654" s="61"/>
      <c r="BQM654" s="104"/>
      <c r="BQN654" s="60"/>
      <c r="BQO654" s="61"/>
      <c r="BQP654" s="104"/>
      <c r="BQQ654" s="60"/>
      <c r="BQR654" s="61"/>
      <c r="BQS654" s="104"/>
      <c r="BQT654" s="60"/>
      <c r="BQU654" s="61"/>
      <c r="BQV654" s="104"/>
      <c r="BQW654" s="60"/>
      <c r="BQX654" s="61"/>
      <c r="BQY654" s="104"/>
      <c r="BQZ654" s="60"/>
      <c r="BRA654" s="61"/>
      <c r="BRB654" s="104"/>
      <c r="BRC654" s="60"/>
      <c r="BRD654" s="61"/>
      <c r="BRE654" s="104"/>
      <c r="BRF654" s="60"/>
      <c r="BRG654" s="61"/>
      <c r="BRH654" s="104"/>
      <c r="BRI654" s="60"/>
      <c r="BRJ654" s="61"/>
      <c r="BRK654" s="104"/>
      <c r="BRL654" s="60"/>
      <c r="BRM654" s="61"/>
      <c r="BRN654" s="104"/>
      <c r="BRO654" s="60"/>
      <c r="BRP654" s="61"/>
      <c r="BRQ654" s="104"/>
      <c r="BRR654" s="60"/>
      <c r="BRS654" s="61"/>
      <c r="BRT654" s="104"/>
      <c r="BRU654" s="60"/>
      <c r="BRV654" s="61"/>
      <c r="BRW654" s="104"/>
      <c r="BRX654" s="60"/>
      <c r="BRY654" s="61"/>
      <c r="BRZ654" s="104"/>
      <c r="BSA654" s="60"/>
      <c r="BSB654" s="61"/>
      <c r="BSC654" s="104"/>
      <c r="BSD654" s="60"/>
      <c r="BSE654" s="61"/>
      <c r="BSF654" s="104"/>
      <c r="BSG654" s="60"/>
      <c r="BSH654" s="61"/>
      <c r="BSI654" s="104"/>
      <c r="BSJ654" s="60"/>
      <c r="BSK654" s="61"/>
      <c r="BSL654" s="104"/>
      <c r="BSM654" s="60"/>
      <c r="BSN654" s="61"/>
      <c r="BSO654" s="104"/>
      <c r="BSP654" s="60"/>
      <c r="BSQ654" s="61"/>
      <c r="BSR654" s="104"/>
      <c r="BSS654" s="60"/>
      <c r="BST654" s="61"/>
      <c r="BSU654" s="104"/>
      <c r="BSV654" s="60"/>
      <c r="BSW654" s="61"/>
      <c r="BSX654" s="104"/>
      <c r="BSY654" s="60"/>
      <c r="BSZ654" s="61"/>
      <c r="BTA654" s="104"/>
      <c r="BTB654" s="60"/>
      <c r="BTC654" s="61"/>
      <c r="BTD654" s="104"/>
      <c r="BTE654" s="60"/>
      <c r="BTF654" s="61"/>
      <c r="BTG654" s="104"/>
      <c r="BTH654" s="60"/>
      <c r="BTI654" s="61"/>
      <c r="BTJ654" s="104"/>
      <c r="BTK654" s="60"/>
      <c r="BTL654" s="61"/>
      <c r="BTM654" s="104"/>
      <c r="BTN654" s="60"/>
      <c r="BTO654" s="61"/>
      <c r="BTP654" s="104"/>
      <c r="BTQ654" s="60"/>
      <c r="BTR654" s="61"/>
      <c r="BTS654" s="104"/>
      <c r="BTT654" s="60"/>
      <c r="BTU654" s="61"/>
      <c r="BTV654" s="104"/>
      <c r="BTW654" s="60"/>
      <c r="BTX654" s="61"/>
      <c r="BTY654" s="104"/>
      <c r="BTZ654" s="60"/>
      <c r="BUA654" s="61"/>
      <c r="BUB654" s="104"/>
      <c r="BUC654" s="60"/>
      <c r="BUD654" s="61"/>
      <c r="BUE654" s="104"/>
      <c r="BUF654" s="60"/>
      <c r="BUG654" s="61"/>
      <c r="BUH654" s="104"/>
      <c r="BUI654" s="60"/>
      <c r="BUJ654" s="61"/>
      <c r="BUK654" s="104"/>
      <c r="BUL654" s="60"/>
      <c r="BUM654" s="61"/>
      <c r="BUN654" s="104"/>
      <c r="BUO654" s="60"/>
      <c r="BUP654" s="61"/>
      <c r="BUQ654" s="104"/>
      <c r="BUR654" s="60"/>
      <c r="BUS654" s="61"/>
      <c r="BUT654" s="104"/>
      <c r="BUU654" s="60"/>
      <c r="BUV654" s="61"/>
      <c r="BUW654" s="104"/>
      <c r="BUX654" s="60"/>
      <c r="BUY654" s="61"/>
      <c r="BUZ654" s="104"/>
      <c r="BVA654" s="60"/>
      <c r="BVB654" s="61"/>
      <c r="BVC654" s="104"/>
      <c r="BVD654" s="60"/>
      <c r="BVE654" s="61"/>
      <c r="BVF654" s="104"/>
      <c r="BVG654" s="60"/>
      <c r="BVH654" s="61"/>
      <c r="BVI654" s="104"/>
      <c r="BVJ654" s="60"/>
      <c r="BVK654" s="61"/>
      <c r="BVL654" s="104"/>
      <c r="BVM654" s="60"/>
      <c r="BVN654" s="61"/>
      <c r="BVO654" s="104"/>
      <c r="BVP654" s="60"/>
      <c r="BVQ654" s="61"/>
      <c r="BVR654" s="104"/>
      <c r="BVS654" s="60"/>
      <c r="BVT654" s="61"/>
      <c r="BVU654" s="104"/>
      <c r="BVV654" s="60"/>
      <c r="BVW654" s="61"/>
      <c r="BVX654" s="104"/>
      <c r="BVY654" s="60"/>
      <c r="BVZ654" s="61"/>
      <c r="BWA654" s="104"/>
      <c r="BWB654" s="60"/>
      <c r="BWC654" s="61"/>
      <c r="BWD654" s="104"/>
      <c r="BWE654" s="60"/>
      <c r="BWF654" s="61"/>
      <c r="BWG654" s="104"/>
      <c r="BWH654" s="60"/>
      <c r="BWI654" s="61"/>
      <c r="BWJ654" s="104"/>
      <c r="BWK654" s="60"/>
      <c r="BWL654" s="61"/>
      <c r="BWM654" s="104"/>
      <c r="BWN654" s="60"/>
      <c r="BWO654" s="61"/>
      <c r="BWP654" s="104"/>
      <c r="BWQ654" s="60"/>
      <c r="BWR654" s="61"/>
      <c r="BWS654" s="104"/>
      <c r="BWT654" s="60"/>
      <c r="BWU654" s="61"/>
      <c r="BWV654" s="104"/>
      <c r="BWW654" s="60"/>
      <c r="BWX654" s="61"/>
      <c r="BWY654" s="104"/>
      <c r="BWZ654" s="60"/>
      <c r="BXA654" s="61"/>
      <c r="BXB654" s="104"/>
      <c r="BXC654" s="60"/>
      <c r="BXD654" s="61"/>
      <c r="BXE654" s="104"/>
      <c r="BXF654" s="60"/>
      <c r="BXG654" s="61"/>
      <c r="BXH654" s="104"/>
      <c r="BXI654" s="60"/>
      <c r="BXJ654" s="61"/>
      <c r="BXK654" s="104"/>
      <c r="BXL654" s="60"/>
      <c r="BXM654" s="61"/>
      <c r="BXN654" s="104"/>
      <c r="BXO654" s="60"/>
      <c r="BXP654" s="61"/>
      <c r="BXQ654" s="104"/>
      <c r="BXR654" s="60"/>
      <c r="BXS654" s="61"/>
      <c r="BXT654" s="104"/>
      <c r="BXU654" s="60"/>
      <c r="BXV654" s="61"/>
      <c r="BXW654" s="104"/>
      <c r="BXX654" s="60"/>
      <c r="BXY654" s="61"/>
      <c r="BXZ654" s="104"/>
      <c r="BYA654" s="60"/>
      <c r="BYB654" s="61"/>
      <c r="BYC654" s="104"/>
      <c r="BYD654" s="60"/>
      <c r="BYE654" s="61"/>
      <c r="BYF654" s="104"/>
      <c r="BYG654" s="60"/>
      <c r="BYH654" s="61"/>
      <c r="BYI654" s="104"/>
      <c r="BYJ654" s="60"/>
      <c r="BYK654" s="61"/>
      <c r="BYL654" s="104"/>
      <c r="BYM654" s="60"/>
      <c r="BYN654" s="61"/>
      <c r="BYO654" s="104"/>
      <c r="BYP654" s="60"/>
      <c r="BYQ654" s="61"/>
      <c r="BYR654" s="104"/>
      <c r="BYS654" s="60"/>
      <c r="BYT654" s="61"/>
      <c r="BYU654" s="104"/>
      <c r="BYV654" s="60"/>
      <c r="BYW654" s="61"/>
      <c r="BYX654" s="104"/>
      <c r="BYY654" s="60"/>
      <c r="BYZ654" s="61"/>
      <c r="BZA654" s="104"/>
      <c r="BZB654" s="60"/>
      <c r="BZC654" s="61"/>
      <c r="BZD654" s="104"/>
      <c r="BZE654" s="60"/>
      <c r="BZF654" s="61"/>
      <c r="BZG654" s="104"/>
      <c r="BZH654" s="60"/>
      <c r="BZI654" s="61"/>
      <c r="BZJ654" s="104"/>
      <c r="BZK654" s="60"/>
      <c r="BZL654" s="61"/>
      <c r="BZM654" s="104"/>
      <c r="BZN654" s="60"/>
      <c r="BZO654" s="61"/>
      <c r="BZP654" s="104"/>
      <c r="BZQ654" s="60"/>
      <c r="BZR654" s="61"/>
      <c r="BZS654" s="104"/>
      <c r="BZT654" s="60"/>
      <c r="BZU654" s="61"/>
      <c r="BZV654" s="104"/>
      <c r="BZW654" s="60"/>
      <c r="BZX654" s="61"/>
      <c r="BZY654" s="104"/>
      <c r="BZZ654" s="60"/>
      <c r="CAA654" s="61"/>
      <c r="CAB654" s="104"/>
      <c r="CAC654" s="60"/>
      <c r="CAD654" s="61"/>
      <c r="CAE654" s="104"/>
      <c r="CAF654" s="60"/>
      <c r="CAG654" s="61"/>
      <c r="CAH654" s="104"/>
      <c r="CAI654" s="60"/>
      <c r="CAJ654" s="61"/>
      <c r="CAK654" s="104"/>
      <c r="CAL654" s="60"/>
      <c r="CAM654" s="61"/>
      <c r="CAN654" s="104"/>
      <c r="CAO654" s="60"/>
      <c r="CAP654" s="61"/>
      <c r="CAQ654" s="104"/>
      <c r="CAR654" s="60"/>
      <c r="CAS654" s="61"/>
      <c r="CAT654" s="104"/>
      <c r="CAU654" s="60"/>
      <c r="CAV654" s="61"/>
      <c r="CAW654" s="104"/>
      <c r="CAX654" s="60"/>
      <c r="CAY654" s="61"/>
      <c r="CAZ654" s="104"/>
      <c r="CBA654" s="60"/>
      <c r="CBB654" s="61"/>
      <c r="CBC654" s="104"/>
      <c r="CBD654" s="60"/>
      <c r="CBE654" s="61"/>
      <c r="CBF654" s="104"/>
      <c r="CBG654" s="60"/>
      <c r="CBH654" s="61"/>
      <c r="CBI654" s="104"/>
      <c r="CBJ654" s="60"/>
      <c r="CBK654" s="61"/>
      <c r="CBL654" s="104"/>
      <c r="CBM654" s="60"/>
      <c r="CBN654" s="61"/>
      <c r="CBO654" s="104"/>
      <c r="CBP654" s="60"/>
      <c r="CBQ654" s="61"/>
      <c r="CBR654" s="104"/>
      <c r="CBS654" s="60"/>
      <c r="CBT654" s="61"/>
      <c r="CBU654" s="104"/>
      <c r="CBV654" s="60"/>
      <c r="CBW654" s="61"/>
      <c r="CBX654" s="104"/>
      <c r="CBY654" s="60"/>
      <c r="CBZ654" s="61"/>
      <c r="CCA654" s="104"/>
      <c r="CCB654" s="60"/>
      <c r="CCC654" s="61"/>
      <c r="CCD654" s="104"/>
      <c r="CCE654" s="60"/>
      <c r="CCF654" s="61"/>
      <c r="CCG654" s="104"/>
      <c r="CCH654" s="60"/>
      <c r="CCI654" s="61"/>
      <c r="CCJ654" s="104"/>
      <c r="CCK654" s="60"/>
      <c r="CCL654" s="61"/>
      <c r="CCM654" s="104"/>
      <c r="CCN654" s="60"/>
      <c r="CCO654" s="61"/>
      <c r="CCP654" s="104"/>
      <c r="CCQ654" s="60"/>
      <c r="CCR654" s="61"/>
      <c r="CCS654" s="104"/>
      <c r="CCT654" s="60"/>
      <c r="CCU654" s="61"/>
      <c r="CCV654" s="104"/>
      <c r="CCW654" s="60"/>
      <c r="CCX654" s="61"/>
      <c r="CCY654" s="104"/>
      <c r="CCZ654" s="60"/>
      <c r="CDA654" s="61"/>
      <c r="CDB654" s="104"/>
      <c r="CDC654" s="60"/>
      <c r="CDD654" s="61"/>
      <c r="CDE654" s="104"/>
      <c r="CDF654" s="60"/>
      <c r="CDG654" s="61"/>
      <c r="CDH654" s="104"/>
      <c r="CDI654" s="60"/>
      <c r="CDJ654" s="61"/>
      <c r="CDK654" s="104"/>
      <c r="CDL654" s="60"/>
      <c r="CDM654" s="61"/>
      <c r="CDN654" s="104"/>
      <c r="CDO654" s="60"/>
      <c r="CDP654" s="61"/>
      <c r="CDQ654" s="104"/>
      <c r="CDR654" s="60"/>
      <c r="CDS654" s="61"/>
      <c r="CDT654" s="104"/>
      <c r="CDU654" s="60"/>
      <c r="CDV654" s="61"/>
      <c r="CDW654" s="104"/>
      <c r="CDX654" s="60"/>
      <c r="CDY654" s="61"/>
      <c r="CDZ654" s="104"/>
      <c r="CEA654" s="60"/>
      <c r="CEB654" s="61"/>
      <c r="CEC654" s="104"/>
      <c r="CED654" s="60"/>
      <c r="CEE654" s="61"/>
      <c r="CEF654" s="104"/>
      <c r="CEG654" s="60"/>
      <c r="CEH654" s="61"/>
      <c r="CEI654" s="104"/>
      <c r="CEJ654" s="60"/>
      <c r="CEK654" s="61"/>
      <c r="CEL654" s="104"/>
      <c r="CEM654" s="60"/>
      <c r="CEN654" s="61"/>
      <c r="CEO654" s="104"/>
      <c r="CEP654" s="60"/>
      <c r="CEQ654" s="61"/>
      <c r="CER654" s="104"/>
      <c r="CES654" s="60"/>
      <c r="CET654" s="61"/>
      <c r="CEU654" s="104"/>
      <c r="CEV654" s="60"/>
      <c r="CEW654" s="61"/>
      <c r="CEX654" s="104"/>
      <c r="CEY654" s="60"/>
      <c r="CEZ654" s="61"/>
      <c r="CFA654" s="104"/>
      <c r="CFB654" s="60"/>
      <c r="CFC654" s="61"/>
      <c r="CFD654" s="104"/>
      <c r="CFE654" s="60"/>
      <c r="CFF654" s="61"/>
      <c r="CFG654" s="104"/>
      <c r="CFH654" s="60"/>
      <c r="CFI654" s="61"/>
      <c r="CFJ654" s="104"/>
      <c r="CFK654" s="60"/>
      <c r="CFL654" s="61"/>
      <c r="CFM654" s="104"/>
      <c r="CFN654" s="60"/>
      <c r="CFO654" s="61"/>
      <c r="CFP654" s="104"/>
      <c r="CFQ654" s="60"/>
      <c r="CFR654" s="61"/>
      <c r="CFS654" s="104"/>
      <c r="CFT654" s="60"/>
      <c r="CFU654" s="61"/>
      <c r="CFV654" s="104"/>
      <c r="CFW654" s="60"/>
      <c r="CFX654" s="61"/>
      <c r="CFY654" s="104"/>
      <c r="CFZ654" s="60"/>
      <c r="CGA654" s="61"/>
      <c r="CGB654" s="104"/>
      <c r="CGC654" s="60"/>
      <c r="CGD654" s="61"/>
      <c r="CGE654" s="104"/>
      <c r="CGF654" s="60"/>
      <c r="CGG654" s="61"/>
      <c r="CGH654" s="104"/>
      <c r="CGI654" s="60"/>
      <c r="CGJ654" s="61"/>
      <c r="CGK654" s="104"/>
      <c r="CGL654" s="60"/>
      <c r="CGM654" s="61"/>
      <c r="CGN654" s="104"/>
      <c r="CGO654" s="60"/>
      <c r="CGP654" s="61"/>
      <c r="CGQ654" s="104"/>
      <c r="CGR654" s="60"/>
      <c r="CGS654" s="61"/>
      <c r="CGT654" s="104"/>
      <c r="CGU654" s="60"/>
      <c r="CGV654" s="61"/>
      <c r="CGW654" s="104"/>
      <c r="CGX654" s="60"/>
      <c r="CGY654" s="61"/>
      <c r="CGZ654" s="104"/>
      <c r="CHA654" s="60"/>
      <c r="CHB654" s="61"/>
      <c r="CHC654" s="104"/>
      <c r="CHD654" s="60"/>
      <c r="CHE654" s="61"/>
      <c r="CHF654" s="104"/>
      <c r="CHG654" s="60"/>
      <c r="CHH654" s="61"/>
      <c r="CHI654" s="104"/>
      <c r="CHJ654" s="60"/>
      <c r="CHK654" s="61"/>
      <c r="CHL654" s="104"/>
      <c r="CHM654" s="60"/>
      <c r="CHN654" s="61"/>
      <c r="CHO654" s="104"/>
      <c r="CHP654" s="60"/>
      <c r="CHQ654" s="61"/>
      <c r="CHR654" s="104"/>
      <c r="CHS654" s="60"/>
      <c r="CHT654" s="61"/>
      <c r="CHU654" s="104"/>
      <c r="CHV654" s="60"/>
      <c r="CHW654" s="61"/>
      <c r="CHX654" s="104"/>
      <c r="CHY654" s="60"/>
      <c r="CHZ654" s="61"/>
      <c r="CIA654" s="104"/>
      <c r="CIB654" s="60"/>
      <c r="CIC654" s="61"/>
      <c r="CID654" s="104"/>
      <c r="CIE654" s="60"/>
      <c r="CIF654" s="61"/>
      <c r="CIG654" s="104"/>
      <c r="CIH654" s="60"/>
      <c r="CII654" s="61"/>
      <c r="CIJ654" s="104"/>
      <c r="CIK654" s="60"/>
      <c r="CIL654" s="61"/>
      <c r="CIM654" s="104"/>
      <c r="CIN654" s="60"/>
      <c r="CIO654" s="61"/>
      <c r="CIP654" s="104"/>
      <c r="CIQ654" s="60"/>
      <c r="CIR654" s="61"/>
      <c r="CIS654" s="104"/>
      <c r="CIT654" s="60"/>
      <c r="CIU654" s="61"/>
      <c r="CIV654" s="104"/>
      <c r="CIW654" s="60"/>
      <c r="CIX654" s="61"/>
      <c r="CIY654" s="104"/>
      <c r="CIZ654" s="60"/>
      <c r="CJA654" s="61"/>
      <c r="CJB654" s="104"/>
      <c r="CJC654" s="60"/>
      <c r="CJD654" s="61"/>
      <c r="CJE654" s="104"/>
      <c r="CJF654" s="60"/>
      <c r="CJG654" s="61"/>
      <c r="CJH654" s="104"/>
      <c r="CJI654" s="60"/>
      <c r="CJJ654" s="61"/>
      <c r="CJK654" s="104"/>
      <c r="CJL654" s="60"/>
      <c r="CJM654" s="61"/>
      <c r="CJN654" s="104"/>
      <c r="CJO654" s="60"/>
      <c r="CJP654" s="61"/>
      <c r="CJQ654" s="104"/>
      <c r="CJR654" s="60"/>
      <c r="CJS654" s="61"/>
      <c r="CJT654" s="104"/>
      <c r="CJU654" s="60"/>
      <c r="CJV654" s="61"/>
      <c r="CJW654" s="104"/>
      <c r="CJX654" s="60"/>
      <c r="CJY654" s="61"/>
      <c r="CJZ654" s="104"/>
      <c r="CKA654" s="60"/>
      <c r="CKB654" s="61"/>
      <c r="CKC654" s="104"/>
      <c r="CKD654" s="60"/>
      <c r="CKE654" s="61"/>
      <c r="CKF654" s="104"/>
      <c r="CKG654" s="60"/>
      <c r="CKH654" s="61"/>
      <c r="CKI654" s="104"/>
      <c r="CKJ654" s="60"/>
      <c r="CKK654" s="61"/>
      <c r="CKL654" s="104"/>
      <c r="CKM654" s="60"/>
      <c r="CKN654" s="61"/>
      <c r="CKO654" s="104"/>
      <c r="CKP654" s="60"/>
      <c r="CKQ654" s="61"/>
      <c r="CKR654" s="104"/>
      <c r="CKS654" s="60"/>
      <c r="CKT654" s="61"/>
      <c r="CKU654" s="104"/>
      <c r="CKV654" s="60"/>
      <c r="CKW654" s="61"/>
      <c r="CKX654" s="104"/>
      <c r="CKY654" s="60"/>
      <c r="CKZ654" s="61"/>
      <c r="CLA654" s="104"/>
      <c r="CLB654" s="60"/>
      <c r="CLC654" s="61"/>
      <c r="CLD654" s="104"/>
      <c r="CLE654" s="60"/>
      <c r="CLF654" s="61"/>
      <c r="CLG654" s="104"/>
      <c r="CLH654" s="60"/>
      <c r="CLI654" s="61"/>
      <c r="CLJ654" s="104"/>
      <c r="CLK654" s="60"/>
      <c r="CLL654" s="61"/>
      <c r="CLM654" s="104"/>
      <c r="CLN654" s="60"/>
      <c r="CLO654" s="61"/>
      <c r="CLP654" s="104"/>
      <c r="CLQ654" s="60"/>
      <c r="CLR654" s="61"/>
      <c r="CLS654" s="104"/>
      <c r="CLT654" s="60"/>
      <c r="CLU654" s="61"/>
      <c r="CLV654" s="104"/>
      <c r="CLW654" s="60"/>
      <c r="CLX654" s="61"/>
      <c r="CLY654" s="104"/>
      <c r="CLZ654" s="60"/>
      <c r="CMA654" s="61"/>
      <c r="CMB654" s="104"/>
      <c r="CMC654" s="60"/>
      <c r="CMD654" s="61"/>
      <c r="CME654" s="104"/>
      <c r="CMF654" s="60"/>
      <c r="CMG654" s="61"/>
      <c r="CMH654" s="104"/>
      <c r="CMI654" s="60"/>
      <c r="CMJ654" s="61"/>
      <c r="CMK654" s="104"/>
      <c r="CML654" s="60"/>
      <c r="CMM654" s="61"/>
      <c r="CMN654" s="104"/>
      <c r="CMO654" s="60"/>
      <c r="CMP654" s="61"/>
      <c r="CMQ654" s="104"/>
      <c r="CMR654" s="60"/>
      <c r="CMS654" s="61"/>
      <c r="CMT654" s="104"/>
      <c r="CMU654" s="60"/>
      <c r="CMV654" s="61"/>
      <c r="CMW654" s="104"/>
      <c r="CMX654" s="60"/>
      <c r="CMY654" s="61"/>
      <c r="CMZ654" s="104"/>
      <c r="CNA654" s="60"/>
      <c r="CNB654" s="61"/>
      <c r="CNC654" s="104"/>
      <c r="CND654" s="60"/>
      <c r="CNE654" s="61"/>
      <c r="CNF654" s="104"/>
      <c r="CNG654" s="60"/>
      <c r="CNH654" s="61"/>
      <c r="CNI654" s="104"/>
      <c r="CNJ654" s="60"/>
      <c r="CNK654" s="61"/>
      <c r="CNL654" s="104"/>
      <c r="CNM654" s="60"/>
      <c r="CNN654" s="61"/>
      <c r="CNO654" s="104"/>
      <c r="CNP654" s="60"/>
      <c r="CNQ654" s="61"/>
      <c r="CNR654" s="104"/>
      <c r="CNS654" s="60"/>
      <c r="CNT654" s="61"/>
      <c r="CNU654" s="104"/>
      <c r="CNV654" s="60"/>
      <c r="CNW654" s="61"/>
      <c r="CNX654" s="104"/>
      <c r="CNY654" s="60"/>
      <c r="CNZ654" s="61"/>
      <c r="COA654" s="104"/>
      <c r="COB654" s="60"/>
      <c r="COC654" s="61"/>
      <c r="COD654" s="104"/>
      <c r="COE654" s="60"/>
      <c r="COF654" s="61"/>
      <c r="COG654" s="104"/>
      <c r="COH654" s="60"/>
      <c r="COI654" s="61"/>
      <c r="COJ654" s="104"/>
      <c r="COK654" s="60"/>
      <c r="COL654" s="61"/>
      <c r="COM654" s="104"/>
      <c r="CON654" s="60"/>
      <c r="COO654" s="61"/>
      <c r="COP654" s="104"/>
      <c r="COQ654" s="60"/>
      <c r="COR654" s="61"/>
      <c r="COS654" s="104"/>
      <c r="COT654" s="60"/>
      <c r="COU654" s="61"/>
      <c r="COV654" s="104"/>
      <c r="COW654" s="60"/>
      <c r="COX654" s="61"/>
      <c r="COY654" s="104"/>
      <c r="COZ654" s="60"/>
      <c r="CPA654" s="61"/>
      <c r="CPB654" s="104"/>
      <c r="CPC654" s="60"/>
      <c r="CPD654" s="61"/>
      <c r="CPE654" s="104"/>
      <c r="CPF654" s="60"/>
      <c r="CPG654" s="61"/>
      <c r="CPH654" s="104"/>
      <c r="CPI654" s="60"/>
      <c r="CPJ654" s="61"/>
      <c r="CPK654" s="104"/>
      <c r="CPL654" s="60"/>
      <c r="CPM654" s="61"/>
      <c r="CPN654" s="104"/>
      <c r="CPO654" s="60"/>
      <c r="CPP654" s="61"/>
      <c r="CPQ654" s="104"/>
      <c r="CPR654" s="60"/>
      <c r="CPS654" s="61"/>
      <c r="CPT654" s="104"/>
      <c r="CPU654" s="60"/>
      <c r="CPV654" s="61"/>
      <c r="CPW654" s="104"/>
      <c r="CPX654" s="60"/>
      <c r="CPY654" s="61"/>
      <c r="CPZ654" s="104"/>
      <c r="CQA654" s="60"/>
      <c r="CQB654" s="61"/>
      <c r="CQC654" s="104"/>
      <c r="CQD654" s="60"/>
      <c r="CQE654" s="61"/>
      <c r="CQF654" s="104"/>
      <c r="CQG654" s="60"/>
      <c r="CQH654" s="61"/>
      <c r="CQI654" s="104"/>
      <c r="CQJ654" s="60"/>
      <c r="CQK654" s="61"/>
      <c r="CQL654" s="104"/>
      <c r="CQM654" s="60"/>
      <c r="CQN654" s="61"/>
      <c r="CQO654" s="104"/>
      <c r="CQP654" s="60"/>
      <c r="CQQ654" s="61"/>
      <c r="CQR654" s="104"/>
      <c r="CQS654" s="60"/>
      <c r="CQT654" s="61"/>
      <c r="CQU654" s="104"/>
      <c r="CQV654" s="60"/>
      <c r="CQW654" s="61"/>
      <c r="CQX654" s="104"/>
      <c r="CQY654" s="60"/>
      <c r="CQZ654" s="61"/>
      <c r="CRA654" s="104"/>
      <c r="CRB654" s="60"/>
      <c r="CRC654" s="61"/>
      <c r="CRD654" s="104"/>
      <c r="CRE654" s="60"/>
      <c r="CRF654" s="61"/>
      <c r="CRG654" s="104"/>
      <c r="CRH654" s="60"/>
      <c r="CRI654" s="61"/>
      <c r="CRJ654" s="104"/>
      <c r="CRK654" s="60"/>
      <c r="CRL654" s="61"/>
      <c r="CRM654" s="104"/>
      <c r="CRN654" s="60"/>
      <c r="CRO654" s="61"/>
      <c r="CRP654" s="104"/>
      <c r="CRQ654" s="60"/>
      <c r="CRR654" s="61"/>
      <c r="CRS654" s="104"/>
      <c r="CRT654" s="60"/>
      <c r="CRU654" s="61"/>
      <c r="CRV654" s="104"/>
      <c r="CRW654" s="60"/>
      <c r="CRX654" s="61"/>
      <c r="CRY654" s="104"/>
      <c r="CRZ654" s="60"/>
      <c r="CSA654" s="61"/>
      <c r="CSB654" s="104"/>
      <c r="CSC654" s="60"/>
      <c r="CSD654" s="61"/>
      <c r="CSE654" s="104"/>
      <c r="CSF654" s="60"/>
      <c r="CSG654" s="61"/>
      <c r="CSH654" s="104"/>
      <c r="CSI654" s="60"/>
      <c r="CSJ654" s="61"/>
      <c r="CSK654" s="104"/>
      <c r="CSL654" s="60"/>
      <c r="CSM654" s="61"/>
      <c r="CSN654" s="104"/>
      <c r="CSO654" s="60"/>
      <c r="CSP654" s="61"/>
      <c r="CSQ654" s="104"/>
      <c r="CSR654" s="60"/>
      <c r="CSS654" s="61"/>
      <c r="CST654" s="104"/>
      <c r="CSU654" s="60"/>
      <c r="CSV654" s="61"/>
      <c r="CSW654" s="104"/>
      <c r="CSX654" s="60"/>
      <c r="CSY654" s="61"/>
      <c r="CSZ654" s="104"/>
      <c r="CTA654" s="60"/>
      <c r="CTB654" s="61"/>
      <c r="CTC654" s="104"/>
      <c r="CTD654" s="60"/>
      <c r="CTE654" s="61"/>
      <c r="CTF654" s="104"/>
      <c r="CTG654" s="60"/>
      <c r="CTH654" s="61"/>
      <c r="CTI654" s="104"/>
      <c r="CTJ654" s="60"/>
      <c r="CTK654" s="61"/>
      <c r="CTL654" s="104"/>
      <c r="CTM654" s="60"/>
      <c r="CTN654" s="61"/>
      <c r="CTO654" s="104"/>
      <c r="CTP654" s="60"/>
      <c r="CTQ654" s="61"/>
      <c r="CTR654" s="104"/>
      <c r="CTS654" s="60"/>
      <c r="CTT654" s="61"/>
      <c r="CTU654" s="104"/>
      <c r="CTV654" s="60"/>
      <c r="CTW654" s="61"/>
      <c r="CTX654" s="104"/>
      <c r="CTY654" s="60"/>
      <c r="CTZ654" s="61"/>
      <c r="CUA654" s="104"/>
      <c r="CUB654" s="60"/>
      <c r="CUC654" s="61"/>
      <c r="CUD654" s="104"/>
      <c r="CUE654" s="60"/>
      <c r="CUF654" s="61"/>
      <c r="CUG654" s="104"/>
      <c r="CUH654" s="60"/>
      <c r="CUI654" s="61"/>
      <c r="CUJ654" s="104"/>
      <c r="CUK654" s="60"/>
      <c r="CUL654" s="61"/>
      <c r="CUM654" s="104"/>
      <c r="CUN654" s="60"/>
      <c r="CUO654" s="61"/>
      <c r="CUP654" s="104"/>
      <c r="CUQ654" s="60"/>
      <c r="CUR654" s="61"/>
      <c r="CUS654" s="104"/>
      <c r="CUT654" s="60"/>
      <c r="CUU654" s="61"/>
      <c r="CUV654" s="104"/>
      <c r="CUW654" s="60"/>
      <c r="CUX654" s="61"/>
      <c r="CUY654" s="104"/>
      <c r="CUZ654" s="60"/>
      <c r="CVA654" s="61"/>
      <c r="CVB654" s="104"/>
      <c r="CVC654" s="60"/>
      <c r="CVD654" s="61"/>
      <c r="CVE654" s="104"/>
      <c r="CVF654" s="60"/>
      <c r="CVG654" s="61"/>
      <c r="CVH654" s="104"/>
      <c r="CVI654" s="60"/>
      <c r="CVJ654" s="61"/>
      <c r="CVK654" s="104"/>
      <c r="CVL654" s="60"/>
      <c r="CVM654" s="61"/>
      <c r="CVN654" s="104"/>
      <c r="CVO654" s="60"/>
      <c r="CVP654" s="61"/>
      <c r="CVQ654" s="104"/>
      <c r="CVR654" s="60"/>
      <c r="CVS654" s="61"/>
      <c r="CVT654" s="104"/>
      <c r="CVU654" s="60"/>
      <c r="CVV654" s="61"/>
      <c r="CVW654" s="104"/>
      <c r="CVX654" s="60"/>
      <c r="CVY654" s="61"/>
      <c r="CVZ654" s="104"/>
      <c r="CWA654" s="60"/>
      <c r="CWB654" s="61"/>
      <c r="CWC654" s="104"/>
      <c r="CWD654" s="60"/>
      <c r="CWE654" s="61"/>
      <c r="CWF654" s="104"/>
      <c r="CWG654" s="60"/>
      <c r="CWH654" s="61"/>
      <c r="CWI654" s="104"/>
      <c r="CWJ654" s="60"/>
      <c r="CWK654" s="61"/>
      <c r="CWL654" s="104"/>
      <c r="CWM654" s="60"/>
      <c r="CWN654" s="61"/>
      <c r="CWO654" s="104"/>
      <c r="CWP654" s="60"/>
      <c r="CWQ654" s="61"/>
      <c r="CWR654" s="104"/>
      <c r="CWS654" s="60"/>
      <c r="CWT654" s="61"/>
      <c r="CWU654" s="104"/>
      <c r="CWV654" s="60"/>
      <c r="CWW654" s="61"/>
      <c r="CWX654" s="104"/>
      <c r="CWY654" s="60"/>
      <c r="CWZ654" s="61"/>
      <c r="CXA654" s="104"/>
      <c r="CXB654" s="60"/>
      <c r="CXC654" s="61"/>
      <c r="CXD654" s="104"/>
      <c r="CXE654" s="60"/>
      <c r="CXF654" s="61"/>
      <c r="CXG654" s="104"/>
      <c r="CXH654" s="60"/>
      <c r="CXI654" s="61"/>
      <c r="CXJ654" s="104"/>
      <c r="CXK654" s="60"/>
      <c r="CXL654" s="61"/>
      <c r="CXM654" s="104"/>
      <c r="CXN654" s="60"/>
      <c r="CXO654" s="61"/>
      <c r="CXP654" s="104"/>
      <c r="CXQ654" s="60"/>
      <c r="CXR654" s="61"/>
      <c r="CXS654" s="104"/>
      <c r="CXT654" s="60"/>
      <c r="CXU654" s="61"/>
      <c r="CXV654" s="104"/>
      <c r="CXW654" s="60"/>
      <c r="CXX654" s="61"/>
      <c r="CXY654" s="104"/>
      <c r="CXZ654" s="60"/>
      <c r="CYA654" s="61"/>
      <c r="CYB654" s="104"/>
      <c r="CYC654" s="60"/>
      <c r="CYD654" s="61"/>
      <c r="CYE654" s="104"/>
      <c r="CYF654" s="60"/>
      <c r="CYG654" s="61"/>
      <c r="CYH654" s="104"/>
      <c r="CYI654" s="60"/>
      <c r="CYJ654" s="61"/>
      <c r="CYK654" s="104"/>
      <c r="CYL654" s="60"/>
      <c r="CYM654" s="61"/>
      <c r="CYN654" s="104"/>
      <c r="CYO654" s="60"/>
      <c r="CYP654" s="61"/>
      <c r="CYQ654" s="104"/>
      <c r="CYR654" s="60"/>
      <c r="CYS654" s="61"/>
      <c r="CYT654" s="104"/>
      <c r="CYU654" s="60"/>
      <c r="CYV654" s="61"/>
      <c r="CYW654" s="104"/>
      <c r="CYX654" s="60"/>
      <c r="CYY654" s="61"/>
      <c r="CYZ654" s="104"/>
      <c r="CZA654" s="60"/>
      <c r="CZB654" s="61"/>
      <c r="CZC654" s="104"/>
      <c r="CZD654" s="60"/>
      <c r="CZE654" s="61"/>
      <c r="CZF654" s="104"/>
      <c r="CZG654" s="60"/>
      <c r="CZH654" s="61"/>
      <c r="CZI654" s="104"/>
      <c r="CZJ654" s="60"/>
      <c r="CZK654" s="61"/>
      <c r="CZL654" s="104"/>
      <c r="CZM654" s="60"/>
      <c r="CZN654" s="61"/>
      <c r="CZO654" s="104"/>
      <c r="CZP654" s="60"/>
      <c r="CZQ654" s="61"/>
      <c r="CZR654" s="104"/>
      <c r="CZS654" s="60"/>
      <c r="CZT654" s="61"/>
      <c r="CZU654" s="104"/>
      <c r="CZV654" s="60"/>
      <c r="CZW654" s="61"/>
      <c r="CZX654" s="104"/>
      <c r="CZY654" s="60"/>
      <c r="CZZ654" s="61"/>
      <c r="DAA654" s="104"/>
      <c r="DAB654" s="60"/>
      <c r="DAC654" s="61"/>
      <c r="DAD654" s="104"/>
      <c r="DAE654" s="60"/>
      <c r="DAF654" s="61"/>
      <c r="DAG654" s="104"/>
      <c r="DAH654" s="60"/>
      <c r="DAI654" s="61"/>
      <c r="DAJ654" s="104"/>
      <c r="DAK654" s="60"/>
      <c r="DAL654" s="61"/>
      <c r="DAM654" s="104"/>
      <c r="DAN654" s="60"/>
      <c r="DAO654" s="61"/>
      <c r="DAP654" s="104"/>
      <c r="DAQ654" s="60"/>
      <c r="DAR654" s="61"/>
      <c r="DAS654" s="104"/>
      <c r="DAT654" s="60"/>
      <c r="DAU654" s="61"/>
      <c r="DAV654" s="104"/>
      <c r="DAW654" s="60"/>
      <c r="DAX654" s="61"/>
      <c r="DAY654" s="104"/>
      <c r="DAZ654" s="60"/>
      <c r="DBA654" s="61"/>
      <c r="DBB654" s="104"/>
      <c r="DBC654" s="60"/>
      <c r="DBD654" s="61"/>
      <c r="DBE654" s="104"/>
      <c r="DBF654" s="60"/>
      <c r="DBG654" s="61"/>
      <c r="DBH654" s="104"/>
      <c r="DBI654" s="60"/>
      <c r="DBJ654" s="61"/>
      <c r="DBK654" s="104"/>
      <c r="DBL654" s="60"/>
      <c r="DBM654" s="61"/>
      <c r="DBN654" s="104"/>
      <c r="DBO654" s="60"/>
      <c r="DBP654" s="61"/>
      <c r="DBQ654" s="104"/>
      <c r="DBR654" s="60"/>
      <c r="DBS654" s="61"/>
      <c r="DBT654" s="104"/>
      <c r="DBU654" s="60"/>
      <c r="DBV654" s="61"/>
      <c r="DBW654" s="104"/>
      <c r="DBX654" s="60"/>
      <c r="DBY654" s="61"/>
      <c r="DBZ654" s="104"/>
      <c r="DCA654" s="60"/>
      <c r="DCB654" s="61"/>
      <c r="DCC654" s="104"/>
      <c r="DCD654" s="60"/>
      <c r="DCE654" s="61"/>
      <c r="DCF654" s="104"/>
      <c r="DCG654" s="60"/>
      <c r="DCH654" s="61"/>
      <c r="DCI654" s="104"/>
      <c r="DCJ654" s="60"/>
      <c r="DCK654" s="61"/>
      <c r="DCL654" s="104"/>
      <c r="DCM654" s="60"/>
      <c r="DCN654" s="61"/>
      <c r="DCO654" s="104"/>
      <c r="DCP654" s="60"/>
      <c r="DCQ654" s="61"/>
      <c r="DCR654" s="104"/>
      <c r="DCS654" s="60"/>
      <c r="DCT654" s="61"/>
      <c r="DCU654" s="104"/>
      <c r="DCV654" s="60"/>
      <c r="DCW654" s="61"/>
      <c r="DCX654" s="104"/>
      <c r="DCY654" s="60"/>
      <c r="DCZ654" s="61"/>
      <c r="DDA654" s="104"/>
      <c r="DDB654" s="60"/>
      <c r="DDC654" s="61"/>
      <c r="DDD654" s="104"/>
      <c r="DDE654" s="60"/>
      <c r="DDF654" s="61"/>
      <c r="DDG654" s="104"/>
      <c r="DDH654" s="60"/>
      <c r="DDI654" s="61"/>
      <c r="DDJ654" s="104"/>
      <c r="DDK654" s="60"/>
      <c r="DDL654" s="61"/>
      <c r="DDM654" s="104"/>
      <c r="DDN654" s="60"/>
      <c r="DDO654" s="61"/>
      <c r="DDP654" s="104"/>
      <c r="DDQ654" s="60"/>
      <c r="DDR654" s="61"/>
      <c r="DDS654" s="104"/>
      <c r="DDT654" s="60"/>
      <c r="DDU654" s="61"/>
      <c r="DDV654" s="104"/>
      <c r="DDW654" s="60"/>
      <c r="DDX654" s="61"/>
      <c r="DDY654" s="104"/>
      <c r="DDZ654" s="60"/>
      <c r="DEA654" s="61"/>
      <c r="DEB654" s="104"/>
      <c r="DEC654" s="60"/>
      <c r="DED654" s="61"/>
      <c r="DEE654" s="104"/>
      <c r="DEF654" s="60"/>
      <c r="DEG654" s="61"/>
      <c r="DEH654" s="104"/>
      <c r="DEI654" s="60"/>
      <c r="DEJ654" s="61"/>
      <c r="DEK654" s="104"/>
      <c r="DEL654" s="60"/>
      <c r="DEM654" s="61"/>
      <c r="DEN654" s="104"/>
      <c r="DEO654" s="60"/>
      <c r="DEP654" s="61"/>
      <c r="DEQ654" s="104"/>
      <c r="DER654" s="60"/>
      <c r="DES654" s="61"/>
      <c r="DET654" s="104"/>
      <c r="DEU654" s="60"/>
      <c r="DEV654" s="61"/>
      <c r="DEW654" s="104"/>
      <c r="DEX654" s="60"/>
      <c r="DEY654" s="61"/>
      <c r="DEZ654" s="104"/>
      <c r="DFA654" s="60"/>
      <c r="DFB654" s="61"/>
      <c r="DFC654" s="104"/>
      <c r="DFD654" s="60"/>
      <c r="DFE654" s="61"/>
      <c r="DFF654" s="104"/>
      <c r="DFG654" s="60"/>
      <c r="DFH654" s="61"/>
      <c r="DFI654" s="104"/>
      <c r="DFJ654" s="60"/>
      <c r="DFK654" s="61"/>
      <c r="DFL654" s="104"/>
      <c r="DFM654" s="60"/>
      <c r="DFN654" s="61"/>
      <c r="DFO654" s="104"/>
      <c r="DFP654" s="60"/>
      <c r="DFQ654" s="61"/>
      <c r="DFR654" s="104"/>
      <c r="DFS654" s="60"/>
      <c r="DFT654" s="61"/>
      <c r="DFU654" s="104"/>
      <c r="DFV654" s="60"/>
      <c r="DFW654" s="61"/>
      <c r="DFX654" s="104"/>
      <c r="DFY654" s="60"/>
      <c r="DFZ654" s="61"/>
      <c r="DGA654" s="104"/>
      <c r="DGB654" s="60"/>
      <c r="DGC654" s="61"/>
      <c r="DGD654" s="104"/>
      <c r="DGE654" s="60"/>
      <c r="DGF654" s="61"/>
      <c r="DGG654" s="104"/>
      <c r="DGH654" s="60"/>
      <c r="DGI654" s="61"/>
      <c r="DGJ654" s="104"/>
      <c r="DGK654" s="60"/>
      <c r="DGL654" s="61"/>
      <c r="DGM654" s="104"/>
      <c r="DGN654" s="60"/>
      <c r="DGO654" s="61"/>
      <c r="DGP654" s="104"/>
      <c r="DGQ654" s="60"/>
      <c r="DGR654" s="61"/>
      <c r="DGS654" s="104"/>
      <c r="DGT654" s="60"/>
      <c r="DGU654" s="61"/>
      <c r="DGV654" s="104"/>
      <c r="DGW654" s="60"/>
      <c r="DGX654" s="61"/>
      <c r="DGY654" s="104"/>
      <c r="DGZ654" s="60"/>
      <c r="DHA654" s="61"/>
      <c r="DHB654" s="104"/>
      <c r="DHC654" s="60"/>
      <c r="DHD654" s="61"/>
      <c r="DHE654" s="104"/>
      <c r="DHF654" s="60"/>
      <c r="DHG654" s="61"/>
      <c r="DHH654" s="104"/>
      <c r="DHI654" s="60"/>
      <c r="DHJ654" s="61"/>
      <c r="DHK654" s="104"/>
      <c r="DHL654" s="60"/>
      <c r="DHM654" s="61"/>
      <c r="DHN654" s="104"/>
      <c r="DHO654" s="60"/>
      <c r="DHP654" s="61"/>
      <c r="DHQ654" s="104"/>
      <c r="DHR654" s="60"/>
      <c r="DHS654" s="61"/>
      <c r="DHT654" s="104"/>
      <c r="DHU654" s="60"/>
      <c r="DHV654" s="61"/>
      <c r="DHW654" s="104"/>
      <c r="DHX654" s="60"/>
      <c r="DHY654" s="61"/>
      <c r="DHZ654" s="104"/>
      <c r="DIA654" s="60"/>
      <c r="DIB654" s="61"/>
      <c r="DIC654" s="104"/>
      <c r="DID654" s="60"/>
      <c r="DIE654" s="61"/>
      <c r="DIF654" s="104"/>
      <c r="DIG654" s="60"/>
      <c r="DIH654" s="61"/>
      <c r="DII654" s="104"/>
      <c r="DIJ654" s="60"/>
      <c r="DIK654" s="61"/>
      <c r="DIL654" s="104"/>
      <c r="DIM654" s="60"/>
      <c r="DIN654" s="61"/>
      <c r="DIO654" s="104"/>
      <c r="DIP654" s="60"/>
      <c r="DIQ654" s="61"/>
      <c r="DIR654" s="104"/>
      <c r="DIS654" s="60"/>
      <c r="DIT654" s="61"/>
      <c r="DIU654" s="104"/>
      <c r="DIV654" s="60"/>
      <c r="DIW654" s="61"/>
      <c r="DIX654" s="104"/>
      <c r="DIY654" s="60"/>
      <c r="DIZ654" s="61"/>
      <c r="DJA654" s="104"/>
      <c r="DJB654" s="60"/>
      <c r="DJC654" s="61"/>
      <c r="DJD654" s="104"/>
      <c r="DJE654" s="60"/>
      <c r="DJF654" s="61"/>
      <c r="DJG654" s="104"/>
      <c r="DJH654" s="60"/>
      <c r="DJI654" s="61"/>
      <c r="DJJ654" s="104"/>
      <c r="DJK654" s="60"/>
      <c r="DJL654" s="61"/>
      <c r="DJM654" s="104"/>
      <c r="DJN654" s="60"/>
      <c r="DJO654" s="61"/>
      <c r="DJP654" s="104"/>
      <c r="DJQ654" s="60"/>
      <c r="DJR654" s="61"/>
      <c r="DJS654" s="104"/>
      <c r="DJT654" s="60"/>
      <c r="DJU654" s="61"/>
      <c r="DJV654" s="104"/>
      <c r="DJW654" s="60"/>
      <c r="DJX654" s="61"/>
      <c r="DJY654" s="104"/>
      <c r="DJZ654" s="60"/>
      <c r="DKA654" s="61"/>
      <c r="DKB654" s="104"/>
      <c r="DKC654" s="60"/>
      <c r="DKD654" s="61"/>
      <c r="DKE654" s="104"/>
      <c r="DKF654" s="60"/>
      <c r="DKG654" s="61"/>
      <c r="DKH654" s="104"/>
      <c r="DKI654" s="60"/>
      <c r="DKJ654" s="61"/>
      <c r="DKK654" s="104"/>
      <c r="DKL654" s="60"/>
      <c r="DKM654" s="61"/>
      <c r="DKN654" s="104"/>
      <c r="DKO654" s="60"/>
      <c r="DKP654" s="61"/>
      <c r="DKQ654" s="104"/>
      <c r="DKR654" s="60"/>
      <c r="DKS654" s="61"/>
      <c r="DKT654" s="104"/>
      <c r="DKU654" s="60"/>
      <c r="DKV654" s="61"/>
      <c r="DKW654" s="104"/>
      <c r="DKX654" s="60"/>
      <c r="DKY654" s="61"/>
      <c r="DKZ654" s="104"/>
      <c r="DLA654" s="60"/>
      <c r="DLB654" s="61"/>
      <c r="DLC654" s="104"/>
      <c r="DLD654" s="60"/>
      <c r="DLE654" s="61"/>
      <c r="DLF654" s="104"/>
      <c r="DLG654" s="60"/>
      <c r="DLH654" s="61"/>
      <c r="DLI654" s="104"/>
      <c r="DLJ654" s="60"/>
      <c r="DLK654" s="61"/>
      <c r="DLL654" s="104"/>
      <c r="DLM654" s="60"/>
      <c r="DLN654" s="61"/>
      <c r="DLO654" s="104"/>
      <c r="DLP654" s="60"/>
      <c r="DLQ654" s="61"/>
      <c r="DLR654" s="104"/>
      <c r="DLS654" s="60"/>
      <c r="DLT654" s="61"/>
      <c r="DLU654" s="104"/>
      <c r="DLV654" s="60"/>
      <c r="DLW654" s="61"/>
      <c r="DLX654" s="104"/>
      <c r="DLY654" s="60"/>
      <c r="DLZ654" s="61"/>
      <c r="DMA654" s="104"/>
      <c r="DMB654" s="60"/>
      <c r="DMC654" s="61"/>
      <c r="DMD654" s="104"/>
      <c r="DME654" s="60"/>
      <c r="DMF654" s="61"/>
      <c r="DMG654" s="104"/>
      <c r="DMH654" s="60"/>
      <c r="DMI654" s="61"/>
      <c r="DMJ654" s="104"/>
      <c r="DMK654" s="60"/>
      <c r="DML654" s="61"/>
      <c r="DMM654" s="104"/>
      <c r="DMN654" s="60"/>
      <c r="DMO654" s="61"/>
      <c r="DMP654" s="104"/>
      <c r="DMQ654" s="60"/>
      <c r="DMR654" s="61"/>
      <c r="DMS654" s="104"/>
      <c r="DMT654" s="60"/>
      <c r="DMU654" s="61"/>
      <c r="DMV654" s="104"/>
      <c r="DMW654" s="60"/>
      <c r="DMX654" s="61"/>
      <c r="DMY654" s="104"/>
      <c r="DMZ654" s="60"/>
      <c r="DNA654" s="61"/>
      <c r="DNB654" s="104"/>
      <c r="DNC654" s="60"/>
      <c r="DND654" s="61"/>
      <c r="DNE654" s="104"/>
      <c r="DNF654" s="60"/>
      <c r="DNG654" s="61"/>
      <c r="DNH654" s="104"/>
      <c r="DNI654" s="60"/>
      <c r="DNJ654" s="61"/>
      <c r="DNK654" s="104"/>
      <c r="DNL654" s="60"/>
      <c r="DNM654" s="61"/>
      <c r="DNN654" s="104"/>
      <c r="DNO654" s="60"/>
      <c r="DNP654" s="61"/>
      <c r="DNQ654" s="104"/>
      <c r="DNR654" s="60"/>
      <c r="DNS654" s="61"/>
      <c r="DNT654" s="104"/>
      <c r="DNU654" s="60"/>
      <c r="DNV654" s="61"/>
      <c r="DNW654" s="104"/>
      <c r="DNX654" s="60"/>
      <c r="DNY654" s="61"/>
      <c r="DNZ654" s="104"/>
      <c r="DOA654" s="60"/>
      <c r="DOB654" s="61"/>
      <c r="DOC654" s="104"/>
      <c r="DOD654" s="60"/>
      <c r="DOE654" s="61"/>
      <c r="DOF654" s="104"/>
      <c r="DOG654" s="60"/>
      <c r="DOH654" s="61"/>
      <c r="DOI654" s="104"/>
      <c r="DOJ654" s="60"/>
      <c r="DOK654" s="61"/>
      <c r="DOL654" s="104"/>
      <c r="DOM654" s="60"/>
      <c r="DON654" s="61"/>
      <c r="DOO654" s="104"/>
      <c r="DOP654" s="60"/>
      <c r="DOQ654" s="61"/>
      <c r="DOR654" s="104"/>
      <c r="DOS654" s="60"/>
      <c r="DOT654" s="61"/>
      <c r="DOU654" s="104"/>
      <c r="DOV654" s="60"/>
      <c r="DOW654" s="61"/>
      <c r="DOX654" s="104"/>
      <c r="DOY654" s="60"/>
      <c r="DOZ654" s="61"/>
      <c r="DPA654" s="104"/>
      <c r="DPB654" s="60"/>
      <c r="DPC654" s="61"/>
      <c r="DPD654" s="104"/>
      <c r="DPE654" s="60"/>
      <c r="DPF654" s="61"/>
      <c r="DPG654" s="104"/>
      <c r="DPH654" s="60"/>
      <c r="DPI654" s="61"/>
      <c r="DPJ654" s="104"/>
      <c r="DPK654" s="60"/>
      <c r="DPL654" s="61"/>
      <c r="DPM654" s="104"/>
      <c r="DPN654" s="60"/>
      <c r="DPO654" s="61"/>
      <c r="DPP654" s="104"/>
      <c r="DPQ654" s="60"/>
      <c r="DPR654" s="61"/>
      <c r="DPS654" s="104"/>
      <c r="DPT654" s="60"/>
      <c r="DPU654" s="61"/>
      <c r="DPV654" s="104"/>
      <c r="DPW654" s="60"/>
      <c r="DPX654" s="61"/>
      <c r="DPY654" s="104"/>
      <c r="DPZ654" s="60"/>
      <c r="DQA654" s="61"/>
      <c r="DQB654" s="104"/>
      <c r="DQC654" s="60"/>
      <c r="DQD654" s="61"/>
      <c r="DQE654" s="104"/>
      <c r="DQF654" s="60"/>
      <c r="DQG654" s="61"/>
      <c r="DQH654" s="104"/>
      <c r="DQI654" s="60"/>
      <c r="DQJ654" s="61"/>
      <c r="DQK654" s="104"/>
      <c r="DQL654" s="60"/>
      <c r="DQM654" s="61"/>
      <c r="DQN654" s="104"/>
      <c r="DQO654" s="60"/>
      <c r="DQP654" s="61"/>
      <c r="DQQ654" s="104"/>
      <c r="DQR654" s="60"/>
      <c r="DQS654" s="61"/>
      <c r="DQT654" s="104"/>
      <c r="DQU654" s="60"/>
      <c r="DQV654" s="61"/>
      <c r="DQW654" s="104"/>
      <c r="DQX654" s="60"/>
      <c r="DQY654" s="61"/>
      <c r="DQZ654" s="104"/>
      <c r="DRA654" s="60"/>
      <c r="DRB654" s="61"/>
      <c r="DRC654" s="104"/>
      <c r="DRD654" s="60"/>
      <c r="DRE654" s="61"/>
      <c r="DRF654" s="104"/>
      <c r="DRG654" s="60"/>
      <c r="DRH654" s="61"/>
      <c r="DRI654" s="104"/>
      <c r="DRJ654" s="60"/>
      <c r="DRK654" s="61"/>
      <c r="DRL654" s="104"/>
      <c r="DRM654" s="60"/>
      <c r="DRN654" s="61"/>
      <c r="DRO654" s="104"/>
      <c r="DRP654" s="60"/>
      <c r="DRQ654" s="61"/>
      <c r="DRR654" s="104"/>
      <c r="DRS654" s="60"/>
      <c r="DRT654" s="61"/>
      <c r="DRU654" s="104"/>
      <c r="DRV654" s="60"/>
      <c r="DRW654" s="61"/>
      <c r="DRX654" s="104"/>
      <c r="DRY654" s="60"/>
      <c r="DRZ654" s="61"/>
      <c r="DSA654" s="104"/>
      <c r="DSB654" s="60"/>
      <c r="DSC654" s="61"/>
      <c r="DSD654" s="104"/>
      <c r="DSE654" s="60"/>
      <c r="DSF654" s="61"/>
      <c r="DSG654" s="104"/>
      <c r="DSH654" s="60"/>
      <c r="DSI654" s="61"/>
      <c r="DSJ654" s="104"/>
      <c r="DSK654" s="60"/>
      <c r="DSL654" s="61"/>
      <c r="DSM654" s="104"/>
      <c r="DSN654" s="60"/>
      <c r="DSO654" s="61"/>
      <c r="DSP654" s="104"/>
      <c r="DSQ654" s="60"/>
      <c r="DSR654" s="61"/>
      <c r="DSS654" s="104"/>
      <c r="DST654" s="60"/>
      <c r="DSU654" s="61"/>
      <c r="DSV654" s="104"/>
      <c r="DSW654" s="60"/>
      <c r="DSX654" s="61"/>
      <c r="DSY654" s="104"/>
      <c r="DSZ654" s="60"/>
      <c r="DTA654" s="61"/>
      <c r="DTB654" s="104"/>
      <c r="DTC654" s="60"/>
      <c r="DTD654" s="61"/>
      <c r="DTE654" s="104"/>
      <c r="DTF654" s="60"/>
      <c r="DTG654" s="61"/>
      <c r="DTH654" s="104"/>
      <c r="DTI654" s="60"/>
      <c r="DTJ654" s="61"/>
      <c r="DTK654" s="104"/>
      <c r="DTL654" s="60"/>
      <c r="DTM654" s="61"/>
      <c r="DTN654" s="104"/>
      <c r="DTO654" s="60"/>
      <c r="DTP654" s="61"/>
      <c r="DTQ654" s="104"/>
      <c r="DTR654" s="60"/>
      <c r="DTS654" s="61"/>
      <c r="DTT654" s="104"/>
      <c r="DTU654" s="60"/>
      <c r="DTV654" s="61"/>
      <c r="DTW654" s="104"/>
      <c r="DTX654" s="60"/>
      <c r="DTY654" s="61"/>
      <c r="DTZ654" s="104"/>
      <c r="DUA654" s="60"/>
      <c r="DUB654" s="61"/>
      <c r="DUC654" s="104"/>
      <c r="DUD654" s="60"/>
      <c r="DUE654" s="61"/>
      <c r="DUF654" s="104"/>
      <c r="DUG654" s="60"/>
      <c r="DUH654" s="61"/>
      <c r="DUI654" s="104"/>
      <c r="DUJ654" s="60"/>
      <c r="DUK654" s="61"/>
      <c r="DUL654" s="104"/>
      <c r="DUM654" s="60"/>
      <c r="DUN654" s="61"/>
      <c r="DUO654" s="104"/>
      <c r="DUP654" s="60"/>
      <c r="DUQ654" s="61"/>
      <c r="DUR654" s="104"/>
      <c r="DUS654" s="60"/>
      <c r="DUT654" s="61"/>
      <c r="DUU654" s="104"/>
      <c r="DUV654" s="60"/>
      <c r="DUW654" s="61"/>
      <c r="DUX654" s="104"/>
      <c r="DUY654" s="60"/>
      <c r="DUZ654" s="61"/>
      <c r="DVA654" s="104"/>
      <c r="DVB654" s="60"/>
      <c r="DVC654" s="61"/>
      <c r="DVD654" s="104"/>
      <c r="DVE654" s="60"/>
      <c r="DVF654" s="61"/>
      <c r="DVG654" s="104"/>
      <c r="DVH654" s="60"/>
      <c r="DVI654" s="61"/>
      <c r="DVJ654" s="104"/>
      <c r="DVK654" s="60"/>
      <c r="DVL654" s="61"/>
      <c r="DVM654" s="104"/>
      <c r="DVN654" s="60"/>
      <c r="DVO654" s="61"/>
      <c r="DVP654" s="104"/>
      <c r="DVQ654" s="60"/>
      <c r="DVR654" s="61"/>
      <c r="DVS654" s="104"/>
      <c r="DVT654" s="60"/>
      <c r="DVU654" s="61"/>
      <c r="DVV654" s="104"/>
      <c r="DVW654" s="60"/>
      <c r="DVX654" s="61"/>
      <c r="DVY654" s="104"/>
      <c r="DVZ654" s="60"/>
      <c r="DWA654" s="61"/>
      <c r="DWB654" s="104"/>
      <c r="DWC654" s="60"/>
      <c r="DWD654" s="61"/>
      <c r="DWE654" s="104"/>
      <c r="DWF654" s="60"/>
      <c r="DWG654" s="61"/>
      <c r="DWH654" s="104"/>
      <c r="DWI654" s="60"/>
      <c r="DWJ654" s="61"/>
      <c r="DWK654" s="104"/>
      <c r="DWL654" s="60"/>
      <c r="DWM654" s="61"/>
      <c r="DWN654" s="104"/>
      <c r="DWO654" s="60"/>
      <c r="DWP654" s="61"/>
      <c r="DWQ654" s="104"/>
      <c r="DWR654" s="60"/>
      <c r="DWS654" s="61"/>
      <c r="DWT654" s="104"/>
      <c r="DWU654" s="60"/>
      <c r="DWV654" s="61"/>
      <c r="DWW654" s="104"/>
      <c r="DWX654" s="60"/>
      <c r="DWY654" s="61"/>
      <c r="DWZ654" s="104"/>
      <c r="DXA654" s="60"/>
      <c r="DXB654" s="61"/>
      <c r="DXC654" s="104"/>
      <c r="DXD654" s="60"/>
      <c r="DXE654" s="61"/>
      <c r="DXF654" s="104"/>
      <c r="DXG654" s="60"/>
      <c r="DXH654" s="61"/>
      <c r="DXI654" s="104"/>
      <c r="DXJ654" s="60"/>
      <c r="DXK654" s="61"/>
      <c r="DXL654" s="104"/>
      <c r="DXM654" s="60"/>
      <c r="DXN654" s="61"/>
      <c r="DXO654" s="104"/>
      <c r="DXP654" s="60"/>
      <c r="DXQ654" s="61"/>
      <c r="DXR654" s="104"/>
      <c r="DXS654" s="60"/>
      <c r="DXT654" s="61"/>
      <c r="DXU654" s="104"/>
      <c r="DXV654" s="60"/>
      <c r="DXW654" s="61"/>
      <c r="DXX654" s="104"/>
      <c r="DXY654" s="60"/>
      <c r="DXZ654" s="61"/>
      <c r="DYA654" s="104"/>
      <c r="DYB654" s="60"/>
      <c r="DYC654" s="61"/>
      <c r="DYD654" s="104"/>
      <c r="DYE654" s="60"/>
      <c r="DYF654" s="61"/>
      <c r="DYG654" s="104"/>
      <c r="DYH654" s="60"/>
      <c r="DYI654" s="61"/>
      <c r="DYJ654" s="104"/>
      <c r="DYK654" s="60"/>
      <c r="DYL654" s="61"/>
      <c r="DYM654" s="104"/>
      <c r="DYN654" s="60"/>
      <c r="DYO654" s="61"/>
      <c r="DYP654" s="104"/>
      <c r="DYQ654" s="60"/>
      <c r="DYR654" s="61"/>
      <c r="DYS654" s="104"/>
      <c r="DYT654" s="60"/>
      <c r="DYU654" s="61"/>
      <c r="DYV654" s="104"/>
      <c r="DYW654" s="60"/>
      <c r="DYX654" s="61"/>
      <c r="DYY654" s="104"/>
      <c r="DYZ654" s="60"/>
      <c r="DZA654" s="61"/>
      <c r="DZB654" s="104"/>
      <c r="DZC654" s="60"/>
      <c r="DZD654" s="61"/>
      <c r="DZE654" s="104"/>
      <c r="DZF654" s="60"/>
      <c r="DZG654" s="61"/>
      <c r="DZH654" s="104"/>
      <c r="DZI654" s="60"/>
      <c r="DZJ654" s="61"/>
      <c r="DZK654" s="104"/>
      <c r="DZL654" s="60"/>
      <c r="DZM654" s="61"/>
      <c r="DZN654" s="104"/>
      <c r="DZO654" s="60"/>
      <c r="DZP654" s="61"/>
      <c r="DZQ654" s="104"/>
      <c r="DZR654" s="60"/>
      <c r="DZS654" s="61"/>
      <c r="DZT654" s="104"/>
      <c r="DZU654" s="60"/>
      <c r="DZV654" s="61"/>
      <c r="DZW654" s="104"/>
      <c r="DZX654" s="60"/>
      <c r="DZY654" s="61"/>
      <c r="DZZ654" s="104"/>
      <c r="EAA654" s="60"/>
      <c r="EAB654" s="61"/>
      <c r="EAC654" s="104"/>
      <c r="EAD654" s="60"/>
      <c r="EAE654" s="61"/>
      <c r="EAF654" s="104"/>
      <c r="EAG654" s="60"/>
      <c r="EAH654" s="61"/>
      <c r="EAI654" s="104"/>
      <c r="EAJ654" s="60"/>
      <c r="EAK654" s="61"/>
      <c r="EAL654" s="104"/>
      <c r="EAM654" s="60"/>
      <c r="EAN654" s="61"/>
      <c r="EAO654" s="104"/>
      <c r="EAP654" s="60"/>
      <c r="EAQ654" s="61"/>
      <c r="EAR654" s="104"/>
      <c r="EAS654" s="60"/>
      <c r="EAT654" s="61"/>
      <c r="EAU654" s="104"/>
      <c r="EAV654" s="60"/>
      <c r="EAW654" s="61"/>
      <c r="EAX654" s="104"/>
      <c r="EAY654" s="60"/>
      <c r="EAZ654" s="61"/>
      <c r="EBA654" s="104"/>
      <c r="EBB654" s="60"/>
      <c r="EBC654" s="61"/>
      <c r="EBD654" s="104"/>
      <c r="EBE654" s="60"/>
      <c r="EBF654" s="61"/>
      <c r="EBG654" s="104"/>
      <c r="EBH654" s="60"/>
      <c r="EBI654" s="61"/>
      <c r="EBJ654" s="104"/>
      <c r="EBK654" s="60"/>
      <c r="EBL654" s="61"/>
      <c r="EBM654" s="104"/>
      <c r="EBN654" s="60"/>
      <c r="EBO654" s="61"/>
      <c r="EBP654" s="104"/>
      <c r="EBQ654" s="60"/>
      <c r="EBR654" s="61"/>
      <c r="EBS654" s="104"/>
      <c r="EBT654" s="60"/>
      <c r="EBU654" s="61"/>
      <c r="EBV654" s="104"/>
      <c r="EBW654" s="60"/>
      <c r="EBX654" s="61"/>
      <c r="EBY654" s="104"/>
      <c r="EBZ654" s="60"/>
      <c r="ECA654" s="61"/>
      <c r="ECB654" s="104"/>
      <c r="ECC654" s="60"/>
      <c r="ECD654" s="61"/>
      <c r="ECE654" s="104"/>
      <c r="ECF654" s="60"/>
      <c r="ECG654" s="61"/>
      <c r="ECH654" s="104"/>
      <c r="ECI654" s="60"/>
      <c r="ECJ654" s="61"/>
      <c r="ECK654" s="104"/>
      <c r="ECL654" s="60"/>
      <c r="ECM654" s="61"/>
      <c r="ECN654" s="104"/>
      <c r="ECO654" s="60"/>
      <c r="ECP654" s="61"/>
      <c r="ECQ654" s="104"/>
      <c r="ECR654" s="60"/>
      <c r="ECS654" s="61"/>
      <c r="ECT654" s="104"/>
      <c r="ECU654" s="60"/>
      <c r="ECV654" s="61"/>
      <c r="ECW654" s="104"/>
      <c r="ECX654" s="60"/>
      <c r="ECY654" s="61"/>
      <c r="ECZ654" s="104"/>
      <c r="EDA654" s="60"/>
      <c r="EDB654" s="61"/>
      <c r="EDC654" s="104"/>
      <c r="EDD654" s="60"/>
      <c r="EDE654" s="61"/>
      <c r="EDF654" s="104"/>
      <c r="EDG654" s="60"/>
      <c r="EDH654" s="61"/>
      <c r="EDI654" s="104"/>
      <c r="EDJ654" s="60"/>
      <c r="EDK654" s="61"/>
      <c r="EDL654" s="104"/>
      <c r="EDM654" s="60"/>
      <c r="EDN654" s="61"/>
      <c r="EDO654" s="104"/>
      <c r="EDP654" s="60"/>
      <c r="EDQ654" s="61"/>
      <c r="EDR654" s="104"/>
      <c r="EDS654" s="60"/>
      <c r="EDT654" s="61"/>
      <c r="EDU654" s="104"/>
      <c r="EDV654" s="60"/>
      <c r="EDW654" s="61"/>
      <c r="EDX654" s="104"/>
      <c r="EDY654" s="60"/>
      <c r="EDZ654" s="61"/>
      <c r="EEA654" s="104"/>
      <c r="EEB654" s="60"/>
      <c r="EEC654" s="61"/>
      <c r="EED654" s="104"/>
      <c r="EEE654" s="60"/>
      <c r="EEF654" s="61"/>
      <c r="EEG654" s="104"/>
      <c r="EEH654" s="60"/>
      <c r="EEI654" s="61"/>
      <c r="EEJ654" s="104"/>
      <c r="EEK654" s="60"/>
      <c r="EEL654" s="61"/>
      <c r="EEM654" s="104"/>
      <c r="EEN654" s="60"/>
      <c r="EEO654" s="61"/>
      <c r="EEP654" s="104"/>
      <c r="EEQ654" s="60"/>
      <c r="EER654" s="61"/>
      <c r="EES654" s="104"/>
      <c r="EET654" s="60"/>
      <c r="EEU654" s="61"/>
      <c r="EEV654" s="104"/>
      <c r="EEW654" s="60"/>
      <c r="EEX654" s="61"/>
      <c r="EEY654" s="104"/>
      <c r="EEZ654" s="60"/>
      <c r="EFA654" s="61"/>
      <c r="EFB654" s="104"/>
      <c r="EFC654" s="60"/>
      <c r="EFD654" s="61"/>
      <c r="EFE654" s="104"/>
      <c r="EFF654" s="60"/>
      <c r="EFG654" s="61"/>
      <c r="EFH654" s="104"/>
      <c r="EFI654" s="60"/>
      <c r="EFJ654" s="61"/>
      <c r="EFK654" s="104"/>
      <c r="EFL654" s="60"/>
      <c r="EFM654" s="61"/>
      <c r="EFN654" s="104"/>
      <c r="EFO654" s="60"/>
      <c r="EFP654" s="61"/>
      <c r="EFQ654" s="104"/>
      <c r="EFR654" s="60"/>
      <c r="EFS654" s="61"/>
      <c r="EFT654" s="104"/>
      <c r="EFU654" s="60"/>
      <c r="EFV654" s="61"/>
      <c r="EFW654" s="104"/>
      <c r="EFX654" s="60"/>
      <c r="EFY654" s="61"/>
      <c r="EFZ654" s="104"/>
      <c r="EGA654" s="60"/>
      <c r="EGB654" s="61"/>
      <c r="EGC654" s="104"/>
      <c r="EGD654" s="60"/>
      <c r="EGE654" s="61"/>
      <c r="EGF654" s="104"/>
      <c r="EGG654" s="60"/>
      <c r="EGH654" s="61"/>
      <c r="EGI654" s="104"/>
      <c r="EGJ654" s="60"/>
      <c r="EGK654" s="61"/>
      <c r="EGL654" s="104"/>
      <c r="EGM654" s="60"/>
      <c r="EGN654" s="61"/>
      <c r="EGO654" s="104"/>
      <c r="EGP654" s="60"/>
      <c r="EGQ654" s="61"/>
      <c r="EGR654" s="104"/>
      <c r="EGS654" s="60"/>
      <c r="EGT654" s="61"/>
      <c r="EGU654" s="104"/>
      <c r="EGV654" s="60"/>
      <c r="EGW654" s="61"/>
      <c r="EGX654" s="104"/>
      <c r="EGY654" s="60"/>
      <c r="EGZ654" s="61"/>
      <c r="EHA654" s="104"/>
      <c r="EHB654" s="60"/>
      <c r="EHC654" s="61"/>
      <c r="EHD654" s="104"/>
      <c r="EHE654" s="60"/>
      <c r="EHF654" s="61"/>
      <c r="EHG654" s="104"/>
      <c r="EHH654" s="60"/>
      <c r="EHI654" s="61"/>
      <c r="EHJ654" s="104"/>
      <c r="EHK654" s="60"/>
      <c r="EHL654" s="61"/>
      <c r="EHM654" s="104"/>
      <c r="EHN654" s="60"/>
      <c r="EHO654" s="61"/>
      <c r="EHP654" s="104"/>
      <c r="EHQ654" s="60"/>
      <c r="EHR654" s="61"/>
      <c r="EHS654" s="104"/>
      <c r="EHT654" s="60"/>
      <c r="EHU654" s="61"/>
      <c r="EHV654" s="104"/>
      <c r="EHW654" s="60"/>
      <c r="EHX654" s="61"/>
      <c r="EHY654" s="104"/>
      <c r="EHZ654" s="60"/>
      <c r="EIA654" s="61"/>
      <c r="EIB654" s="104"/>
      <c r="EIC654" s="60"/>
      <c r="EID654" s="61"/>
      <c r="EIE654" s="104"/>
      <c r="EIF654" s="60"/>
      <c r="EIG654" s="61"/>
      <c r="EIH654" s="104"/>
      <c r="EII654" s="60"/>
      <c r="EIJ654" s="61"/>
      <c r="EIK654" s="104"/>
      <c r="EIL654" s="60"/>
      <c r="EIM654" s="61"/>
      <c r="EIN654" s="104"/>
      <c r="EIO654" s="60"/>
      <c r="EIP654" s="61"/>
      <c r="EIQ654" s="104"/>
      <c r="EIR654" s="60"/>
      <c r="EIS654" s="61"/>
      <c r="EIT654" s="104"/>
      <c r="EIU654" s="60"/>
      <c r="EIV654" s="61"/>
      <c r="EIW654" s="104"/>
      <c r="EIX654" s="60"/>
      <c r="EIY654" s="61"/>
      <c r="EIZ654" s="104"/>
      <c r="EJA654" s="60"/>
      <c r="EJB654" s="61"/>
      <c r="EJC654" s="104"/>
      <c r="EJD654" s="60"/>
      <c r="EJE654" s="61"/>
      <c r="EJF654" s="104"/>
      <c r="EJG654" s="60"/>
      <c r="EJH654" s="61"/>
      <c r="EJI654" s="104"/>
      <c r="EJJ654" s="60"/>
      <c r="EJK654" s="61"/>
      <c r="EJL654" s="104"/>
      <c r="EJM654" s="60"/>
      <c r="EJN654" s="61"/>
      <c r="EJO654" s="104"/>
      <c r="EJP654" s="60"/>
      <c r="EJQ654" s="61"/>
      <c r="EJR654" s="104"/>
      <c r="EJS654" s="60"/>
      <c r="EJT654" s="61"/>
      <c r="EJU654" s="104"/>
      <c r="EJV654" s="60"/>
      <c r="EJW654" s="61"/>
      <c r="EJX654" s="104"/>
      <c r="EJY654" s="60"/>
      <c r="EJZ654" s="61"/>
      <c r="EKA654" s="104"/>
      <c r="EKB654" s="60"/>
      <c r="EKC654" s="61"/>
      <c r="EKD654" s="104"/>
      <c r="EKE654" s="60"/>
      <c r="EKF654" s="61"/>
      <c r="EKG654" s="104"/>
      <c r="EKH654" s="60"/>
      <c r="EKI654" s="61"/>
      <c r="EKJ654" s="104"/>
      <c r="EKK654" s="60"/>
      <c r="EKL654" s="61"/>
      <c r="EKM654" s="104"/>
      <c r="EKN654" s="60"/>
      <c r="EKO654" s="61"/>
      <c r="EKP654" s="104"/>
      <c r="EKQ654" s="60"/>
      <c r="EKR654" s="61"/>
      <c r="EKS654" s="104"/>
      <c r="EKT654" s="60"/>
      <c r="EKU654" s="61"/>
      <c r="EKV654" s="104"/>
      <c r="EKW654" s="60"/>
      <c r="EKX654" s="61"/>
      <c r="EKY654" s="104"/>
      <c r="EKZ654" s="60"/>
      <c r="ELA654" s="61"/>
      <c r="ELB654" s="104"/>
      <c r="ELC654" s="60"/>
      <c r="ELD654" s="61"/>
      <c r="ELE654" s="104"/>
      <c r="ELF654" s="60"/>
      <c r="ELG654" s="61"/>
      <c r="ELH654" s="104"/>
      <c r="ELI654" s="60"/>
      <c r="ELJ654" s="61"/>
      <c r="ELK654" s="104"/>
      <c r="ELL654" s="60"/>
      <c r="ELM654" s="61"/>
      <c r="ELN654" s="104"/>
      <c r="ELO654" s="60"/>
      <c r="ELP654" s="61"/>
      <c r="ELQ654" s="104"/>
      <c r="ELR654" s="60"/>
      <c r="ELS654" s="61"/>
      <c r="ELT654" s="104"/>
      <c r="ELU654" s="60"/>
      <c r="ELV654" s="61"/>
      <c r="ELW654" s="104"/>
      <c r="ELX654" s="60"/>
      <c r="ELY654" s="61"/>
      <c r="ELZ654" s="104"/>
      <c r="EMA654" s="60"/>
      <c r="EMB654" s="61"/>
      <c r="EMC654" s="104"/>
      <c r="EMD654" s="60"/>
      <c r="EME654" s="61"/>
      <c r="EMF654" s="104"/>
      <c r="EMG654" s="60"/>
      <c r="EMH654" s="61"/>
      <c r="EMI654" s="104"/>
      <c r="EMJ654" s="60"/>
      <c r="EMK654" s="61"/>
      <c r="EML654" s="104"/>
      <c r="EMM654" s="60"/>
      <c r="EMN654" s="61"/>
      <c r="EMO654" s="104"/>
      <c r="EMP654" s="60"/>
      <c r="EMQ654" s="61"/>
      <c r="EMR654" s="104"/>
      <c r="EMS654" s="60"/>
      <c r="EMT654" s="61"/>
      <c r="EMU654" s="104"/>
      <c r="EMV654" s="60"/>
      <c r="EMW654" s="61"/>
      <c r="EMX654" s="104"/>
      <c r="EMY654" s="60"/>
      <c r="EMZ654" s="61"/>
      <c r="ENA654" s="104"/>
      <c r="ENB654" s="60"/>
      <c r="ENC654" s="61"/>
      <c r="END654" s="104"/>
      <c r="ENE654" s="60"/>
      <c r="ENF654" s="61"/>
      <c r="ENG654" s="104"/>
      <c r="ENH654" s="60"/>
      <c r="ENI654" s="61"/>
      <c r="ENJ654" s="104"/>
      <c r="ENK654" s="60"/>
      <c r="ENL654" s="61"/>
      <c r="ENM654" s="104"/>
      <c r="ENN654" s="60"/>
      <c r="ENO654" s="61"/>
      <c r="ENP654" s="104"/>
      <c r="ENQ654" s="60"/>
      <c r="ENR654" s="61"/>
      <c r="ENS654" s="104"/>
      <c r="ENT654" s="60"/>
      <c r="ENU654" s="61"/>
      <c r="ENV654" s="104"/>
      <c r="ENW654" s="60"/>
      <c r="ENX654" s="61"/>
      <c r="ENY654" s="104"/>
      <c r="ENZ654" s="60"/>
      <c r="EOA654" s="61"/>
      <c r="EOB654" s="104"/>
      <c r="EOC654" s="60"/>
      <c r="EOD654" s="61"/>
      <c r="EOE654" s="104"/>
      <c r="EOF654" s="60"/>
      <c r="EOG654" s="61"/>
      <c r="EOH654" s="104"/>
      <c r="EOI654" s="60"/>
      <c r="EOJ654" s="61"/>
      <c r="EOK654" s="104"/>
      <c r="EOL654" s="60"/>
      <c r="EOM654" s="61"/>
      <c r="EON654" s="104"/>
      <c r="EOO654" s="60"/>
      <c r="EOP654" s="61"/>
      <c r="EOQ654" s="104"/>
      <c r="EOR654" s="60"/>
      <c r="EOS654" s="61"/>
      <c r="EOT654" s="104"/>
      <c r="EOU654" s="60"/>
      <c r="EOV654" s="61"/>
      <c r="EOW654" s="104"/>
      <c r="EOX654" s="60"/>
      <c r="EOY654" s="61"/>
      <c r="EOZ654" s="104"/>
      <c r="EPA654" s="60"/>
      <c r="EPB654" s="61"/>
      <c r="EPC654" s="104"/>
      <c r="EPD654" s="60"/>
      <c r="EPE654" s="61"/>
      <c r="EPF654" s="104"/>
      <c r="EPG654" s="60"/>
      <c r="EPH654" s="61"/>
      <c r="EPI654" s="104"/>
      <c r="EPJ654" s="60"/>
      <c r="EPK654" s="61"/>
      <c r="EPL654" s="104"/>
      <c r="EPM654" s="60"/>
      <c r="EPN654" s="61"/>
      <c r="EPO654" s="104"/>
      <c r="EPP654" s="60"/>
      <c r="EPQ654" s="61"/>
      <c r="EPR654" s="104"/>
      <c r="EPS654" s="60"/>
      <c r="EPT654" s="61"/>
      <c r="EPU654" s="104"/>
      <c r="EPV654" s="60"/>
      <c r="EPW654" s="61"/>
      <c r="EPX654" s="104"/>
      <c r="EPY654" s="60"/>
      <c r="EPZ654" s="61"/>
      <c r="EQA654" s="104"/>
      <c r="EQB654" s="60"/>
      <c r="EQC654" s="61"/>
      <c r="EQD654" s="104"/>
      <c r="EQE654" s="60"/>
      <c r="EQF654" s="61"/>
      <c r="EQG654" s="104"/>
      <c r="EQH654" s="60"/>
      <c r="EQI654" s="61"/>
      <c r="EQJ654" s="104"/>
      <c r="EQK654" s="60"/>
      <c r="EQL654" s="61"/>
      <c r="EQM654" s="104"/>
      <c r="EQN654" s="60"/>
      <c r="EQO654" s="61"/>
      <c r="EQP654" s="104"/>
      <c r="EQQ654" s="60"/>
      <c r="EQR654" s="61"/>
      <c r="EQS654" s="104"/>
      <c r="EQT654" s="60"/>
      <c r="EQU654" s="61"/>
      <c r="EQV654" s="104"/>
      <c r="EQW654" s="60"/>
      <c r="EQX654" s="61"/>
      <c r="EQY654" s="104"/>
      <c r="EQZ654" s="60"/>
      <c r="ERA654" s="61"/>
      <c r="ERB654" s="104"/>
      <c r="ERC654" s="60"/>
      <c r="ERD654" s="61"/>
      <c r="ERE654" s="104"/>
      <c r="ERF654" s="60"/>
      <c r="ERG654" s="61"/>
      <c r="ERH654" s="104"/>
      <c r="ERI654" s="60"/>
      <c r="ERJ654" s="61"/>
      <c r="ERK654" s="104"/>
      <c r="ERL654" s="60"/>
      <c r="ERM654" s="61"/>
      <c r="ERN654" s="104"/>
      <c r="ERO654" s="60"/>
      <c r="ERP654" s="61"/>
      <c r="ERQ654" s="104"/>
      <c r="ERR654" s="60"/>
      <c r="ERS654" s="61"/>
      <c r="ERT654" s="104"/>
      <c r="ERU654" s="60"/>
      <c r="ERV654" s="61"/>
      <c r="ERW654" s="104"/>
      <c r="ERX654" s="60"/>
      <c r="ERY654" s="61"/>
      <c r="ERZ654" s="104"/>
      <c r="ESA654" s="60"/>
      <c r="ESB654" s="61"/>
      <c r="ESC654" s="104"/>
      <c r="ESD654" s="60"/>
      <c r="ESE654" s="61"/>
      <c r="ESF654" s="104"/>
      <c r="ESG654" s="60"/>
      <c r="ESH654" s="61"/>
      <c r="ESI654" s="104"/>
      <c r="ESJ654" s="60"/>
      <c r="ESK654" s="61"/>
      <c r="ESL654" s="104"/>
      <c r="ESM654" s="60"/>
      <c r="ESN654" s="61"/>
      <c r="ESO654" s="104"/>
      <c r="ESP654" s="60"/>
      <c r="ESQ654" s="61"/>
      <c r="ESR654" s="104"/>
      <c r="ESS654" s="60"/>
      <c r="EST654" s="61"/>
      <c r="ESU654" s="104"/>
      <c r="ESV654" s="60"/>
      <c r="ESW654" s="61"/>
      <c r="ESX654" s="104"/>
      <c r="ESY654" s="60"/>
      <c r="ESZ654" s="61"/>
      <c r="ETA654" s="104"/>
      <c r="ETB654" s="60"/>
      <c r="ETC654" s="61"/>
      <c r="ETD654" s="104"/>
      <c r="ETE654" s="60"/>
      <c r="ETF654" s="61"/>
      <c r="ETG654" s="104"/>
      <c r="ETH654" s="60"/>
      <c r="ETI654" s="61"/>
      <c r="ETJ654" s="104"/>
      <c r="ETK654" s="60"/>
      <c r="ETL654" s="61"/>
      <c r="ETM654" s="104"/>
      <c r="ETN654" s="60"/>
      <c r="ETO654" s="61"/>
      <c r="ETP654" s="104"/>
      <c r="ETQ654" s="60"/>
      <c r="ETR654" s="61"/>
      <c r="ETS654" s="104"/>
      <c r="ETT654" s="60"/>
      <c r="ETU654" s="61"/>
      <c r="ETV654" s="104"/>
      <c r="ETW654" s="60"/>
      <c r="ETX654" s="61"/>
      <c r="ETY654" s="104"/>
      <c r="ETZ654" s="60"/>
      <c r="EUA654" s="61"/>
      <c r="EUB654" s="104"/>
      <c r="EUC654" s="60"/>
      <c r="EUD654" s="61"/>
      <c r="EUE654" s="104"/>
      <c r="EUF654" s="60"/>
      <c r="EUG654" s="61"/>
      <c r="EUH654" s="104"/>
      <c r="EUI654" s="60"/>
      <c r="EUJ654" s="61"/>
      <c r="EUK654" s="104"/>
      <c r="EUL654" s="60"/>
      <c r="EUM654" s="61"/>
      <c r="EUN654" s="104"/>
      <c r="EUO654" s="60"/>
      <c r="EUP654" s="61"/>
      <c r="EUQ654" s="104"/>
      <c r="EUR654" s="60"/>
      <c r="EUS654" s="61"/>
      <c r="EUT654" s="104"/>
      <c r="EUU654" s="60"/>
      <c r="EUV654" s="61"/>
      <c r="EUW654" s="104"/>
      <c r="EUX654" s="60"/>
      <c r="EUY654" s="61"/>
      <c r="EUZ654" s="104"/>
      <c r="EVA654" s="60"/>
      <c r="EVB654" s="61"/>
      <c r="EVC654" s="104"/>
      <c r="EVD654" s="60"/>
      <c r="EVE654" s="61"/>
      <c r="EVF654" s="104"/>
      <c r="EVG654" s="60"/>
      <c r="EVH654" s="61"/>
      <c r="EVI654" s="104"/>
      <c r="EVJ654" s="60"/>
      <c r="EVK654" s="61"/>
      <c r="EVL654" s="104"/>
      <c r="EVM654" s="60"/>
      <c r="EVN654" s="61"/>
      <c r="EVO654" s="104"/>
      <c r="EVP654" s="60"/>
      <c r="EVQ654" s="61"/>
      <c r="EVR654" s="104"/>
      <c r="EVS654" s="60"/>
      <c r="EVT654" s="61"/>
      <c r="EVU654" s="104"/>
      <c r="EVV654" s="60"/>
      <c r="EVW654" s="61"/>
      <c r="EVX654" s="104"/>
      <c r="EVY654" s="60"/>
      <c r="EVZ654" s="61"/>
      <c r="EWA654" s="104"/>
      <c r="EWB654" s="60"/>
      <c r="EWC654" s="61"/>
      <c r="EWD654" s="104"/>
      <c r="EWE654" s="60"/>
      <c r="EWF654" s="61"/>
      <c r="EWG654" s="104"/>
      <c r="EWH654" s="60"/>
      <c r="EWI654" s="61"/>
      <c r="EWJ654" s="104"/>
      <c r="EWK654" s="60"/>
      <c r="EWL654" s="61"/>
      <c r="EWM654" s="104"/>
      <c r="EWN654" s="60"/>
      <c r="EWO654" s="61"/>
      <c r="EWP654" s="104"/>
      <c r="EWQ654" s="60"/>
      <c r="EWR654" s="61"/>
      <c r="EWS654" s="104"/>
      <c r="EWT654" s="60"/>
      <c r="EWU654" s="61"/>
      <c r="EWV654" s="104"/>
      <c r="EWW654" s="60"/>
      <c r="EWX654" s="61"/>
      <c r="EWY654" s="104"/>
      <c r="EWZ654" s="60"/>
      <c r="EXA654" s="61"/>
      <c r="EXB654" s="104"/>
      <c r="EXC654" s="60"/>
      <c r="EXD654" s="61"/>
      <c r="EXE654" s="104"/>
      <c r="EXF654" s="60"/>
      <c r="EXG654" s="61"/>
      <c r="EXH654" s="104"/>
      <c r="EXI654" s="60"/>
      <c r="EXJ654" s="61"/>
      <c r="EXK654" s="104"/>
      <c r="EXL654" s="60"/>
      <c r="EXM654" s="61"/>
      <c r="EXN654" s="104"/>
      <c r="EXO654" s="60"/>
      <c r="EXP654" s="61"/>
      <c r="EXQ654" s="104"/>
      <c r="EXR654" s="60"/>
      <c r="EXS654" s="61"/>
      <c r="EXT654" s="104"/>
      <c r="EXU654" s="60"/>
      <c r="EXV654" s="61"/>
      <c r="EXW654" s="104"/>
      <c r="EXX654" s="60"/>
      <c r="EXY654" s="61"/>
      <c r="EXZ654" s="104"/>
      <c r="EYA654" s="60"/>
      <c r="EYB654" s="61"/>
      <c r="EYC654" s="104"/>
      <c r="EYD654" s="60"/>
      <c r="EYE654" s="61"/>
      <c r="EYF654" s="104"/>
      <c r="EYG654" s="60"/>
      <c r="EYH654" s="61"/>
      <c r="EYI654" s="104"/>
      <c r="EYJ654" s="60"/>
      <c r="EYK654" s="61"/>
      <c r="EYL654" s="104"/>
      <c r="EYM654" s="60"/>
      <c r="EYN654" s="61"/>
      <c r="EYO654" s="104"/>
      <c r="EYP654" s="60"/>
      <c r="EYQ654" s="61"/>
      <c r="EYR654" s="104"/>
      <c r="EYS654" s="60"/>
      <c r="EYT654" s="61"/>
      <c r="EYU654" s="104"/>
      <c r="EYV654" s="60"/>
      <c r="EYW654" s="61"/>
      <c r="EYX654" s="104"/>
      <c r="EYY654" s="60"/>
      <c r="EYZ654" s="61"/>
      <c r="EZA654" s="104"/>
      <c r="EZB654" s="60"/>
      <c r="EZC654" s="61"/>
      <c r="EZD654" s="104"/>
      <c r="EZE654" s="60"/>
      <c r="EZF654" s="61"/>
      <c r="EZG654" s="104"/>
      <c r="EZH654" s="60"/>
      <c r="EZI654" s="61"/>
      <c r="EZJ654" s="104"/>
      <c r="EZK654" s="60"/>
      <c r="EZL654" s="61"/>
      <c r="EZM654" s="104"/>
      <c r="EZN654" s="60"/>
      <c r="EZO654" s="61"/>
      <c r="EZP654" s="104"/>
      <c r="EZQ654" s="60"/>
      <c r="EZR654" s="61"/>
      <c r="EZS654" s="104"/>
      <c r="EZT654" s="60"/>
      <c r="EZU654" s="61"/>
      <c r="EZV654" s="104"/>
      <c r="EZW654" s="60"/>
      <c r="EZX654" s="61"/>
      <c r="EZY654" s="104"/>
      <c r="EZZ654" s="60"/>
      <c r="FAA654" s="61"/>
      <c r="FAB654" s="104"/>
      <c r="FAC654" s="60"/>
      <c r="FAD654" s="61"/>
      <c r="FAE654" s="104"/>
      <c r="FAF654" s="60"/>
      <c r="FAG654" s="61"/>
      <c r="FAH654" s="104"/>
      <c r="FAI654" s="60"/>
      <c r="FAJ654" s="61"/>
      <c r="FAK654" s="104"/>
      <c r="FAL654" s="60"/>
      <c r="FAM654" s="61"/>
      <c r="FAN654" s="104"/>
      <c r="FAO654" s="60"/>
      <c r="FAP654" s="61"/>
      <c r="FAQ654" s="104"/>
      <c r="FAR654" s="60"/>
      <c r="FAS654" s="61"/>
      <c r="FAT654" s="104"/>
      <c r="FAU654" s="60"/>
      <c r="FAV654" s="61"/>
      <c r="FAW654" s="104"/>
      <c r="FAX654" s="60"/>
      <c r="FAY654" s="61"/>
      <c r="FAZ654" s="104"/>
      <c r="FBA654" s="60"/>
      <c r="FBB654" s="61"/>
      <c r="FBC654" s="104"/>
      <c r="FBD654" s="60"/>
      <c r="FBE654" s="61"/>
      <c r="FBF654" s="104"/>
      <c r="FBG654" s="60"/>
      <c r="FBH654" s="61"/>
      <c r="FBI654" s="104"/>
      <c r="FBJ654" s="60"/>
      <c r="FBK654" s="61"/>
      <c r="FBL654" s="104"/>
      <c r="FBM654" s="60"/>
      <c r="FBN654" s="61"/>
      <c r="FBO654" s="104"/>
      <c r="FBP654" s="60"/>
      <c r="FBQ654" s="61"/>
      <c r="FBR654" s="104"/>
      <c r="FBS654" s="60"/>
      <c r="FBT654" s="61"/>
      <c r="FBU654" s="104"/>
      <c r="FBV654" s="60"/>
      <c r="FBW654" s="61"/>
      <c r="FBX654" s="104"/>
      <c r="FBY654" s="60"/>
      <c r="FBZ654" s="61"/>
      <c r="FCA654" s="104"/>
      <c r="FCB654" s="60"/>
      <c r="FCC654" s="61"/>
      <c r="FCD654" s="104"/>
      <c r="FCE654" s="60"/>
      <c r="FCF654" s="61"/>
      <c r="FCG654" s="104"/>
      <c r="FCH654" s="60"/>
      <c r="FCI654" s="61"/>
      <c r="FCJ654" s="104"/>
      <c r="FCK654" s="60"/>
      <c r="FCL654" s="61"/>
      <c r="FCM654" s="104"/>
      <c r="FCN654" s="60"/>
      <c r="FCO654" s="61"/>
      <c r="FCP654" s="104"/>
      <c r="FCQ654" s="60"/>
      <c r="FCR654" s="61"/>
      <c r="FCS654" s="104"/>
      <c r="FCT654" s="60"/>
      <c r="FCU654" s="61"/>
      <c r="FCV654" s="104"/>
      <c r="FCW654" s="60"/>
      <c r="FCX654" s="61"/>
      <c r="FCY654" s="104"/>
      <c r="FCZ654" s="60"/>
      <c r="FDA654" s="61"/>
      <c r="FDB654" s="104"/>
      <c r="FDC654" s="60"/>
      <c r="FDD654" s="61"/>
      <c r="FDE654" s="104"/>
      <c r="FDF654" s="60"/>
      <c r="FDG654" s="61"/>
      <c r="FDH654" s="104"/>
      <c r="FDI654" s="60"/>
      <c r="FDJ654" s="61"/>
      <c r="FDK654" s="104"/>
      <c r="FDL654" s="60"/>
      <c r="FDM654" s="61"/>
      <c r="FDN654" s="104"/>
      <c r="FDO654" s="60"/>
      <c r="FDP654" s="61"/>
      <c r="FDQ654" s="104"/>
      <c r="FDR654" s="60"/>
      <c r="FDS654" s="61"/>
      <c r="FDT654" s="104"/>
      <c r="FDU654" s="60"/>
      <c r="FDV654" s="61"/>
      <c r="FDW654" s="104"/>
      <c r="FDX654" s="60"/>
      <c r="FDY654" s="61"/>
      <c r="FDZ654" s="104"/>
      <c r="FEA654" s="60"/>
      <c r="FEB654" s="61"/>
      <c r="FEC654" s="104"/>
      <c r="FED654" s="60"/>
      <c r="FEE654" s="61"/>
      <c r="FEF654" s="104"/>
      <c r="FEG654" s="60"/>
      <c r="FEH654" s="61"/>
      <c r="FEI654" s="104"/>
      <c r="FEJ654" s="60"/>
      <c r="FEK654" s="61"/>
      <c r="FEL654" s="104"/>
      <c r="FEM654" s="60"/>
      <c r="FEN654" s="61"/>
      <c r="FEO654" s="104"/>
      <c r="FEP654" s="60"/>
      <c r="FEQ654" s="61"/>
      <c r="FER654" s="104"/>
      <c r="FES654" s="60"/>
      <c r="FET654" s="61"/>
      <c r="FEU654" s="104"/>
      <c r="FEV654" s="60"/>
      <c r="FEW654" s="61"/>
      <c r="FEX654" s="104"/>
      <c r="FEY654" s="60"/>
      <c r="FEZ654" s="61"/>
      <c r="FFA654" s="104"/>
      <c r="FFB654" s="60"/>
      <c r="FFC654" s="61"/>
      <c r="FFD654" s="104"/>
      <c r="FFE654" s="60"/>
      <c r="FFF654" s="61"/>
      <c r="FFG654" s="104"/>
      <c r="FFH654" s="60"/>
      <c r="FFI654" s="61"/>
      <c r="FFJ654" s="104"/>
      <c r="FFK654" s="60"/>
      <c r="FFL654" s="61"/>
      <c r="FFM654" s="104"/>
      <c r="FFN654" s="60"/>
      <c r="FFO654" s="61"/>
      <c r="FFP654" s="104"/>
      <c r="FFQ654" s="60"/>
      <c r="FFR654" s="61"/>
      <c r="FFS654" s="104"/>
      <c r="FFT654" s="60"/>
      <c r="FFU654" s="61"/>
      <c r="FFV654" s="104"/>
      <c r="FFW654" s="60"/>
      <c r="FFX654" s="61"/>
      <c r="FFY654" s="104"/>
      <c r="FFZ654" s="60"/>
      <c r="FGA654" s="61"/>
      <c r="FGB654" s="104"/>
      <c r="FGC654" s="60"/>
      <c r="FGD654" s="61"/>
      <c r="FGE654" s="104"/>
      <c r="FGF654" s="60"/>
      <c r="FGG654" s="61"/>
      <c r="FGH654" s="104"/>
      <c r="FGI654" s="60"/>
      <c r="FGJ654" s="61"/>
      <c r="FGK654" s="104"/>
      <c r="FGL654" s="60"/>
      <c r="FGM654" s="61"/>
      <c r="FGN654" s="104"/>
      <c r="FGO654" s="60"/>
      <c r="FGP654" s="61"/>
      <c r="FGQ654" s="104"/>
      <c r="FGR654" s="60"/>
      <c r="FGS654" s="61"/>
      <c r="FGT654" s="104"/>
      <c r="FGU654" s="60"/>
      <c r="FGV654" s="61"/>
      <c r="FGW654" s="104"/>
      <c r="FGX654" s="60"/>
      <c r="FGY654" s="61"/>
      <c r="FGZ654" s="104"/>
      <c r="FHA654" s="60"/>
      <c r="FHB654" s="61"/>
      <c r="FHC654" s="104"/>
      <c r="FHD654" s="60"/>
      <c r="FHE654" s="61"/>
      <c r="FHF654" s="104"/>
      <c r="FHG654" s="60"/>
      <c r="FHH654" s="61"/>
      <c r="FHI654" s="104"/>
      <c r="FHJ654" s="60"/>
      <c r="FHK654" s="61"/>
      <c r="FHL654" s="104"/>
      <c r="FHM654" s="60"/>
      <c r="FHN654" s="61"/>
      <c r="FHO654" s="104"/>
      <c r="FHP654" s="60"/>
      <c r="FHQ654" s="61"/>
      <c r="FHR654" s="104"/>
      <c r="FHS654" s="60"/>
      <c r="FHT654" s="61"/>
      <c r="FHU654" s="104"/>
      <c r="FHV654" s="60"/>
      <c r="FHW654" s="61"/>
      <c r="FHX654" s="104"/>
      <c r="FHY654" s="60"/>
      <c r="FHZ654" s="61"/>
      <c r="FIA654" s="104"/>
      <c r="FIB654" s="60"/>
      <c r="FIC654" s="61"/>
      <c r="FID654" s="104"/>
      <c r="FIE654" s="60"/>
      <c r="FIF654" s="61"/>
      <c r="FIG654" s="104"/>
      <c r="FIH654" s="60"/>
      <c r="FII654" s="61"/>
      <c r="FIJ654" s="104"/>
      <c r="FIK654" s="60"/>
      <c r="FIL654" s="61"/>
      <c r="FIM654" s="104"/>
      <c r="FIN654" s="60"/>
      <c r="FIO654" s="61"/>
      <c r="FIP654" s="104"/>
      <c r="FIQ654" s="60"/>
      <c r="FIR654" s="61"/>
      <c r="FIS654" s="104"/>
      <c r="FIT654" s="60"/>
      <c r="FIU654" s="61"/>
      <c r="FIV654" s="104"/>
      <c r="FIW654" s="60"/>
      <c r="FIX654" s="61"/>
      <c r="FIY654" s="104"/>
      <c r="FIZ654" s="60"/>
      <c r="FJA654" s="61"/>
      <c r="FJB654" s="104"/>
      <c r="FJC654" s="60"/>
      <c r="FJD654" s="61"/>
      <c r="FJE654" s="104"/>
      <c r="FJF654" s="60"/>
      <c r="FJG654" s="61"/>
      <c r="FJH654" s="104"/>
      <c r="FJI654" s="60"/>
      <c r="FJJ654" s="61"/>
      <c r="FJK654" s="104"/>
      <c r="FJL654" s="60"/>
      <c r="FJM654" s="61"/>
      <c r="FJN654" s="104"/>
      <c r="FJO654" s="60"/>
      <c r="FJP654" s="61"/>
      <c r="FJQ654" s="104"/>
      <c r="FJR654" s="60"/>
      <c r="FJS654" s="61"/>
      <c r="FJT654" s="104"/>
      <c r="FJU654" s="60"/>
      <c r="FJV654" s="61"/>
      <c r="FJW654" s="104"/>
      <c r="FJX654" s="60"/>
      <c r="FJY654" s="61"/>
      <c r="FJZ654" s="104"/>
      <c r="FKA654" s="60"/>
      <c r="FKB654" s="61"/>
      <c r="FKC654" s="104"/>
      <c r="FKD654" s="60"/>
      <c r="FKE654" s="61"/>
      <c r="FKF654" s="104"/>
      <c r="FKG654" s="60"/>
      <c r="FKH654" s="61"/>
      <c r="FKI654" s="104"/>
      <c r="FKJ654" s="60"/>
      <c r="FKK654" s="61"/>
      <c r="FKL654" s="104"/>
      <c r="FKM654" s="60"/>
      <c r="FKN654" s="61"/>
      <c r="FKO654" s="104"/>
      <c r="FKP654" s="60"/>
      <c r="FKQ654" s="61"/>
      <c r="FKR654" s="104"/>
      <c r="FKS654" s="60"/>
      <c r="FKT654" s="61"/>
      <c r="FKU654" s="104"/>
      <c r="FKV654" s="60"/>
      <c r="FKW654" s="61"/>
      <c r="FKX654" s="104"/>
      <c r="FKY654" s="60"/>
      <c r="FKZ654" s="61"/>
      <c r="FLA654" s="104"/>
      <c r="FLB654" s="60"/>
      <c r="FLC654" s="61"/>
      <c r="FLD654" s="104"/>
      <c r="FLE654" s="60"/>
      <c r="FLF654" s="61"/>
      <c r="FLG654" s="104"/>
      <c r="FLH654" s="60"/>
      <c r="FLI654" s="61"/>
      <c r="FLJ654" s="104"/>
      <c r="FLK654" s="60"/>
      <c r="FLL654" s="61"/>
      <c r="FLM654" s="104"/>
      <c r="FLN654" s="60"/>
      <c r="FLO654" s="61"/>
      <c r="FLP654" s="104"/>
      <c r="FLQ654" s="60"/>
      <c r="FLR654" s="61"/>
      <c r="FLS654" s="104"/>
      <c r="FLT654" s="60"/>
      <c r="FLU654" s="61"/>
      <c r="FLV654" s="104"/>
      <c r="FLW654" s="60"/>
      <c r="FLX654" s="61"/>
      <c r="FLY654" s="104"/>
      <c r="FLZ654" s="60"/>
      <c r="FMA654" s="61"/>
      <c r="FMB654" s="104"/>
      <c r="FMC654" s="60"/>
      <c r="FMD654" s="61"/>
      <c r="FME654" s="104"/>
      <c r="FMF654" s="60"/>
      <c r="FMG654" s="61"/>
      <c r="FMH654" s="104"/>
      <c r="FMI654" s="60"/>
      <c r="FMJ654" s="61"/>
      <c r="FMK654" s="104"/>
      <c r="FML654" s="60"/>
      <c r="FMM654" s="61"/>
      <c r="FMN654" s="104"/>
      <c r="FMO654" s="60"/>
      <c r="FMP654" s="61"/>
      <c r="FMQ654" s="104"/>
      <c r="FMR654" s="60"/>
      <c r="FMS654" s="61"/>
      <c r="FMT654" s="104"/>
      <c r="FMU654" s="60"/>
      <c r="FMV654" s="61"/>
      <c r="FMW654" s="104"/>
      <c r="FMX654" s="60"/>
      <c r="FMY654" s="61"/>
      <c r="FMZ654" s="104"/>
      <c r="FNA654" s="60"/>
      <c r="FNB654" s="61"/>
      <c r="FNC654" s="104"/>
      <c r="FND654" s="60"/>
      <c r="FNE654" s="61"/>
      <c r="FNF654" s="104"/>
      <c r="FNG654" s="60"/>
      <c r="FNH654" s="61"/>
      <c r="FNI654" s="104"/>
      <c r="FNJ654" s="60"/>
      <c r="FNK654" s="61"/>
      <c r="FNL654" s="104"/>
      <c r="FNM654" s="60"/>
      <c r="FNN654" s="61"/>
      <c r="FNO654" s="104"/>
      <c r="FNP654" s="60"/>
      <c r="FNQ654" s="61"/>
      <c r="FNR654" s="104"/>
      <c r="FNS654" s="60"/>
      <c r="FNT654" s="61"/>
      <c r="FNU654" s="104"/>
      <c r="FNV654" s="60"/>
      <c r="FNW654" s="61"/>
      <c r="FNX654" s="104"/>
      <c r="FNY654" s="60"/>
      <c r="FNZ654" s="61"/>
      <c r="FOA654" s="104"/>
      <c r="FOB654" s="60"/>
      <c r="FOC654" s="61"/>
      <c r="FOD654" s="104"/>
      <c r="FOE654" s="60"/>
      <c r="FOF654" s="61"/>
      <c r="FOG654" s="104"/>
      <c r="FOH654" s="60"/>
      <c r="FOI654" s="61"/>
      <c r="FOJ654" s="104"/>
      <c r="FOK654" s="60"/>
      <c r="FOL654" s="61"/>
      <c r="FOM654" s="104"/>
      <c r="FON654" s="60"/>
      <c r="FOO654" s="61"/>
      <c r="FOP654" s="104"/>
      <c r="FOQ654" s="60"/>
      <c r="FOR654" s="61"/>
      <c r="FOS654" s="104"/>
      <c r="FOT654" s="60"/>
      <c r="FOU654" s="61"/>
      <c r="FOV654" s="104"/>
      <c r="FOW654" s="60"/>
      <c r="FOX654" s="61"/>
      <c r="FOY654" s="104"/>
      <c r="FOZ654" s="60"/>
      <c r="FPA654" s="61"/>
      <c r="FPB654" s="104"/>
      <c r="FPC654" s="60"/>
      <c r="FPD654" s="61"/>
      <c r="FPE654" s="104"/>
      <c r="FPF654" s="60"/>
      <c r="FPG654" s="61"/>
      <c r="FPH654" s="104"/>
      <c r="FPI654" s="60"/>
      <c r="FPJ654" s="61"/>
      <c r="FPK654" s="104"/>
      <c r="FPL654" s="60"/>
      <c r="FPM654" s="61"/>
      <c r="FPN654" s="104"/>
      <c r="FPO654" s="60"/>
      <c r="FPP654" s="61"/>
      <c r="FPQ654" s="104"/>
      <c r="FPR654" s="60"/>
      <c r="FPS654" s="61"/>
      <c r="FPT654" s="104"/>
      <c r="FPU654" s="60"/>
      <c r="FPV654" s="61"/>
      <c r="FPW654" s="104"/>
      <c r="FPX654" s="60"/>
      <c r="FPY654" s="61"/>
      <c r="FPZ654" s="104"/>
      <c r="FQA654" s="60"/>
      <c r="FQB654" s="61"/>
      <c r="FQC654" s="104"/>
      <c r="FQD654" s="60"/>
      <c r="FQE654" s="61"/>
      <c r="FQF654" s="104"/>
      <c r="FQG654" s="60"/>
      <c r="FQH654" s="61"/>
      <c r="FQI654" s="104"/>
      <c r="FQJ654" s="60"/>
      <c r="FQK654" s="61"/>
      <c r="FQL654" s="104"/>
      <c r="FQM654" s="60"/>
      <c r="FQN654" s="61"/>
      <c r="FQO654" s="104"/>
      <c r="FQP654" s="60"/>
      <c r="FQQ654" s="61"/>
      <c r="FQR654" s="104"/>
      <c r="FQS654" s="60"/>
      <c r="FQT654" s="61"/>
      <c r="FQU654" s="104"/>
      <c r="FQV654" s="60"/>
      <c r="FQW654" s="61"/>
      <c r="FQX654" s="104"/>
      <c r="FQY654" s="60"/>
      <c r="FQZ654" s="61"/>
      <c r="FRA654" s="104"/>
      <c r="FRB654" s="60"/>
      <c r="FRC654" s="61"/>
      <c r="FRD654" s="104"/>
      <c r="FRE654" s="60"/>
      <c r="FRF654" s="61"/>
      <c r="FRG654" s="104"/>
      <c r="FRH654" s="60"/>
      <c r="FRI654" s="61"/>
      <c r="FRJ654" s="104"/>
      <c r="FRK654" s="60"/>
      <c r="FRL654" s="61"/>
      <c r="FRM654" s="104"/>
      <c r="FRN654" s="60"/>
      <c r="FRO654" s="61"/>
      <c r="FRP654" s="104"/>
      <c r="FRQ654" s="60"/>
      <c r="FRR654" s="61"/>
      <c r="FRS654" s="104"/>
      <c r="FRT654" s="60"/>
      <c r="FRU654" s="61"/>
      <c r="FRV654" s="104"/>
      <c r="FRW654" s="60"/>
      <c r="FRX654" s="61"/>
      <c r="FRY654" s="104"/>
      <c r="FRZ654" s="60"/>
      <c r="FSA654" s="61"/>
      <c r="FSB654" s="104"/>
      <c r="FSC654" s="60"/>
      <c r="FSD654" s="61"/>
      <c r="FSE654" s="104"/>
      <c r="FSF654" s="60"/>
      <c r="FSG654" s="61"/>
      <c r="FSH654" s="104"/>
      <c r="FSI654" s="60"/>
      <c r="FSJ654" s="61"/>
      <c r="FSK654" s="104"/>
      <c r="FSL654" s="60"/>
      <c r="FSM654" s="61"/>
      <c r="FSN654" s="104"/>
      <c r="FSO654" s="60"/>
      <c r="FSP654" s="61"/>
      <c r="FSQ654" s="104"/>
      <c r="FSR654" s="60"/>
      <c r="FSS654" s="61"/>
      <c r="FST654" s="104"/>
      <c r="FSU654" s="60"/>
      <c r="FSV654" s="61"/>
      <c r="FSW654" s="104"/>
      <c r="FSX654" s="60"/>
      <c r="FSY654" s="61"/>
      <c r="FSZ654" s="104"/>
      <c r="FTA654" s="60"/>
      <c r="FTB654" s="61"/>
      <c r="FTC654" s="104"/>
      <c r="FTD654" s="60"/>
      <c r="FTE654" s="61"/>
      <c r="FTF654" s="104"/>
      <c r="FTG654" s="60"/>
      <c r="FTH654" s="61"/>
      <c r="FTI654" s="104"/>
      <c r="FTJ654" s="60"/>
      <c r="FTK654" s="61"/>
      <c r="FTL654" s="104"/>
      <c r="FTM654" s="60"/>
      <c r="FTN654" s="61"/>
      <c r="FTO654" s="104"/>
      <c r="FTP654" s="60"/>
      <c r="FTQ654" s="61"/>
      <c r="FTR654" s="104"/>
      <c r="FTS654" s="60"/>
      <c r="FTT654" s="61"/>
      <c r="FTU654" s="104"/>
      <c r="FTV654" s="60"/>
      <c r="FTW654" s="61"/>
      <c r="FTX654" s="104"/>
      <c r="FTY654" s="60"/>
      <c r="FTZ654" s="61"/>
      <c r="FUA654" s="104"/>
      <c r="FUB654" s="60"/>
      <c r="FUC654" s="61"/>
      <c r="FUD654" s="104"/>
      <c r="FUE654" s="60"/>
      <c r="FUF654" s="61"/>
      <c r="FUG654" s="104"/>
      <c r="FUH654" s="60"/>
      <c r="FUI654" s="61"/>
      <c r="FUJ654" s="104"/>
      <c r="FUK654" s="60"/>
      <c r="FUL654" s="61"/>
      <c r="FUM654" s="104"/>
      <c r="FUN654" s="60"/>
      <c r="FUO654" s="61"/>
      <c r="FUP654" s="104"/>
      <c r="FUQ654" s="60"/>
      <c r="FUR654" s="61"/>
      <c r="FUS654" s="104"/>
      <c r="FUT654" s="60"/>
      <c r="FUU654" s="61"/>
      <c r="FUV654" s="104"/>
      <c r="FUW654" s="60"/>
      <c r="FUX654" s="61"/>
      <c r="FUY654" s="104"/>
      <c r="FUZ654" s="60"/>
      <c r="FVA654" s="61"/>
      <c r="FVB654" s="104"/>
      <c r="FVC654" s="60"/>
      <c r="FVD654" s="61"/>
      <c r="FVE654" s="104"/>
      <c r="FVF654" s="60"/>
      <c r="FVG654" s="61"/>
      <c r="FVH654" s="104"/>
      <c r="FVI654" s="60"/>
      <c r="FVJ654" s="61"/>
      <c r="FVK654" s="104"/>
      <c r="FVL654" s="60"/>
      <c r="FVM654" s="61"/>
      <c r="FVN654" s="104"/>
      <c r="FVO654" s="60"/>
      <c r="FVP654" s="61"/>
      <c r="FVQ654" s="104"/>
      <c r="FVR654" s="60"/>
      <c r="FVS654" s="61"/>
      <c r="FVT654" s="104"/>
      <c r="FVU654" s="60"/>
      <c r="FVV654" s="61"/>
      <c r="FVW654" s="104"/>
      <c r="FVX654" s="60"/>
      <c r="FVY654" s="61"/>
      <c r="FVZ654" s="104"/>
      <c r="FWA654" s="60"/>
      <c r="FWB654" s="61"/>
      <c r="FWC654" s="104"/>
      <c r="FWD654" s="60"/>
      <c r="FWE654" s="61"/>
      <c r="FWF654" s="104"/>
      <c r="FWG654" s="60"/>
      <c r="FWH654" s="61"/>
      <c r="FWI654" s="104"/>
      <c r="FWJ654" s="60"/>
      <c r="FWK654" s="61"/>
      <c r="FWL654" s="104"/>
      <c r="FWM654" s="60"/>
      <c r="FWN654" s="61"/>
      <c r="FWO654" s="104"/>
      <c r="FWP654" s="60"/>
      <c r="FWQ654" s="61"/>
      <c r="FWR654" s="104"/>
      <c r="FWS654" s="60"/>
      <c r="FWT654" s="61"/>
      <c r="FWU654" s="104"/>
      <c r="FWV654" s="60"/>
      <c r="FWW654" s="61"/>
      <c r="FWX654" s="104"/>
      <c r="FWY654" s="60"/>
      <c r="FWZ654" s="61"/>
      <c r="FXA654" s="104"/>
      <c r="FXB654" s="60"/>
      <c r="FXC654" s="61"/>
      <c r="FXD654" s="104"/>
      <c r="FXE654" s="60"/>
      <c r="FXF654" s="61"/>
      <c r="FXG654" s="104"/>
      <c r="FXH654" s="60"/>
      <c r="FXI654" s="61"/>
      <c r="FXJ654" s="104"/>
      <c r="FXK654" s="60"/>
      <c r="FXL654" s="61"/>
      <c r="FXM654" s="104"/>
      <c r="FXN654" s="60"/>
      <c r="FXO654" s="61"/>
      <c r="FXP654" s="104"/>
      <c r="FXQ654" s="60"/>
      <c r="FXR654" s="61"/>
      <c r="FXS654" s="104"/>
      <c r="FXT654" s="60"/>
      <c r="FXU654" s="61"/>
      <c r="FXV654" s="104"/>
      <c r="FXW654" s="60"/>
      <c r="FXX654" s="61"/>
      <c r="FXY654" s="104"/>
      <c r="FXZ654" s="60"/>
      <c r="FYA654" s="61"/>
      <c r="FYB654" s="104"/>
      <c r="FYC654" s="60"/>
      <c r="FYD654" s="61"/>
      <c r="FYE654" s="104"/>
      <c r="FYF654" s="60"/>
      <c r="FYG654" s="61"/>
      <c r="FYH654" s="104"/>
      <c r="FYI654" s="60"/>
      <c r="FYJ654" s="61"/>
      <c r="FYK654" s="104"/>
      <c r="FYL654" s="60"/>
      <c r="FYM654" s="61"/>
      <c r="FYN654" s="104"/>
      <c r="FYO654" s="60"/>
      <c r="FYP654" s="61"/>
      <c r="FYQ654" s="104"/>
      <c r="FYR654" s="60"/>
      <c r="FYS654" s="61"/>
      <c r="FYT654" s="104"/>
      <c r="FYU654" s="60"/>
      <c r="FYV654" s="61"/>
      <c r="FYW654" s="104"/>
      <c r="FYX654" s="60"/>
      <c r="FYY654" s="61"/>
      <c r="FYZ654" s="104"/>
      <c r="FZA654" s="60"/>
      <c r="FZB654" s="61"/>
      <c r="FZC654" s="104"/>
      <c r="FZD654" s="60"/>
      <c r="FZE654" s="61"/>
      <c r="FZF654" s="104"/>
      <c r="FZG654" s="60"/>
      <c r="FZH654" s="61"/>
      <c r="FZI654" s="104"/>
      <c r="FZJ654" s="60"/>
      <c r="FZK654" s="61"/>
      <c r="FZL654" s="104"/>
      <c r="FZM654" s="60"/>
      <c r="FZN654" s="61"/>
      <c r="FZO654" s="104"/>
      <c r="FZP654" s="60"/>
      <c r="FZQ654" s="61"/>
      <c r="FZR654" s="104"/>
      <c r="FZS654" s="60"/>
      <c r="FZT654" s="61"/>
      <c r="FZU654" s="104"/>
      <c r="FZV654" s="60"/>
      <c r="FZW654" s="61"/>
      <c r="FZX654" s="104"/>
      <c r="FZY654" s="60"/>
      <c r="FZZ654" s="61"/>
      <c r="GAA654" s="104"/>
      <c r="GAB654" s="60"/>
      <c r="GAC654" s="61"/>
      <c r="GAD654" s="104"/>
      <c r="GAE654" s="60"/>
      <c r="GAF654" s="61"/>
      <c r="GAG654" s="104"/>
      <c r="GAH654" s="60"/>
      <c r="GAI654" s="61"/>
      <c r="GAJ654" s="104"/>
      <c r="GAK654" s="60"/>
      <c r="GAL654" s="61"/>
      <c r="GAM654" s="104"/>
      <c r="GAN654" s="60"/>
      <c r="GAO654" s="61"/>
      <c r="GAP654" s="104"/>
      <c r="GAQ654" s="60"/>
      <c r="GAR654" s="61"/>
      <c r="GAS654" s="104"/>
      <c r="GAT654" s="60"/>
      <c r="GAU654" s="61"/>
      <c r="GAV654" s="104"/>
      <c r="GAW654" s="60"/>
      <c r="GAX654" s="61"/>
      <c r="GAY654" s="104"/>
      <c r="GAZ654" s="60"/>
      <c r="GBA654" s="61"/>
      <c r="GBB654" s="104"/>
      <c r="GBC654" s="60"/>
      <c r="GBD654" s="61"/>
      <c r="GBE654" s="104"/>
      <c r="GBF654" s="60"/>
      <c r="GBG654" s="61"/>
      <c r="GBH654" s="104"/>
      <c r="GBI654" s="60"/>
      <c r="GBJ654" s="61"/>
      <c r="GBK654" s="104"/>
      <c r="GBL654" s="60"/>
      <c r="GBM654" s="61"/>
      <c r="GBN654" s="104"/>
      <c r="GBO654" s="60"/>
      <c r="GBP654" s="61"/>
      <c r="GBQ654" s="104"/>
      <c r="GBR654" s="60"/>
      <c r="GBS654" s="61"/>
      <c r="GBT654" s="104"/>
      <c r="GBU654" s="60"/>
      <c r="GBV654" s="61"/>
      <c r="GBW654" s="104"/>
      <c r="GBX654" s="60"/>
      <c r="GBY654" s="61"/>
      <c r="GBZ654" s="104"/>
      <c r="GCA654" s="60"/>
      <c r="GCB654" s="61"/>
      <c r="GCC654" s="104"/>
      <c r="GCD654" s="60"/>
      <c r="GCE654" s="61"/>
      <c r="GCF654" s="104"/>
      <c r="GCG654" s="60"/>
      <c r="GCH654" s="61"/>
      <c r="GCI654" s="104"/>
      <c r="GCJ654" s="60"/>
      <c r="GCK654" s="61"/>
      <c r="GCL654" s="104"/>
      <c r="GCM654" s="60"/>
      <c r="GCN654" s="61"/>
      <c r="GCO654" s="104"/>
      <c r="GCP654" s="60"/>
      <c r="GCQ654" s="61"/>
      <c r="GCR654" s="104"/>
      <c r="GCS654" s="60"/>
      <c r="GCT654" s="61"/>
      <c r="GCU654" s="104"/>
      <c r="GCV654" s="60"/>
      <c r="GCW654" s="61"/>
      <c r="GCX654" s="104"/>
      <c r="GCY654" s="60"/>
      <c r="GCZ654" s="61"/>
      <c r="GDA654" s="104"/>
      <c r="GDB654" s="60"/>
      <c r="GDC654" s="61"/>
      <c r="GDD654" s="104"/>
      <c r="GDE654" s="60"/>
      <c r="GDF654" s="61"/>
      <c r="GDG654" s="104"/>
      <c r="GDH654" s="60"/>
      <c r="GDI654" s="61"/>
      <c r="GDJ654" s="104"/>
      <c r="GDK654" s="60"/>
      <c r="GDL654" s="61"/>
      <c r="GDM654" s="104"/>
      <c r="GDN654" s="60"/>
      <c r="GDO654" s="61"/>
      <c r="GDP654" s="104"/>
      <c r="GDQ654" s="60"/>
      <c r="GDR654" s="61"/>
      <c r="GDS654" s="104"/>
      <c r="GDT654" s="60"/>
      <c r="GDU654" s="61"/>
      <c r="GDV654" s="104"/>
      <c r="GDW654" s="60"/>
      <c r="GDX654" s="61"/>
      <c r="GDY654" s="104"/>
      <c r="GDZ654" s="60"/>
      <c r="GEA654" s="61"/>
      <c r="GEB654" s="104"/>
      <c r="GEC654" s="60"/>
      <c r="GED654" s="61"/>
      <c r="GEE654" s="104"/>
      <c r="GEF654" s="60"/>
      <c r="GEG654" s="61"/>
      <c r="GEH654" s="104"/>
      <c r="GEI654" s="60"/>
      <c r="GEJ654" s="61"/>
      <c r="GEK654" s="104"/>
      <c r="GEL654" s="60"/>
      <c r="GEM654" s="61"/>
      <c r="GEN654" s="104"/>
      <c r="GEO654" s="60"/>
      <c r="GEP654" s="61"/>
      <c r="GEQ654" s="104"/>
      <c r="GER654" s="60"/>
      <c r="GES654" s="61"/>
      <c r="GET654" s="104"/>
      <c r="GEU654" s="60"/>
      <c r="GEV654" s="61"/>
      <c r="GEW654" s="104"/>
      <c r="GEX654" s="60"/>
      <c r="GEY654" s="61"/>
      <c r="GEZ654" s="104"/>
      <c r="GFA654" s="60"/>
      <c r="GFB654" s="61"/>
      <c r="GFC654" s="104"/>
      <c r="GFD654" s="60"/>
      <c r="GFE654" s="61"/>
      <c r="GFF654" s="104"/>
      <c r="GFG654" s="60"/>
      <c r="GFH654" s="61"/>
      <c r="GFI654" s="104"/>
      <c r="GFJ654" s="60"/>
      <c r="GFK654" s="61"/>
      <c r="GFL654" s="104"/>
      <c r="GFM654" s="60"/>
      <c r="GFN654" s="61"/>
      <c r="GFO654" s="104"/>
      <c r="GFP654" s="60"/>
      <c r="GFQ654" s="61"/>
      <c r="GFR654" s="104"/>
      <c r="GFS654" s="60"/>
      <c r="GFT654" s="61"/>
      <c r="GFU654" s="104"/>
      <c r="GFV654" s="60"/>
      <c r="GFW654" s="61"/>
      <c r="GFX654" s="104"/>
      <c r="GFY654" s="60"/>
      <c r="GFZ654" s="61"/>
      <c r="GGA654" s="104"/>
      <c r="GGB654" s="60"/>
      <c r="GGC654" s="61"/>
      <c r="GGD654" s="104"/>
      <c r="GGE654" s="60"/>
      <c r="GGF654" s="61"/>
      <c r="GGG654" s="104"/>
      <c r="GGH654" s="60"/>
      <c r="GGI654" s="61"/>
      <c r="GGJ654" s="104"/>
      <c r="GGK654" s="60"/>
      <c r="GGL654" s="61"/>
      <c r="GGM654" s="104"/>
      <c r="GGN654" s="60"/>
      <c r="GGO654" s="61"/>
      <c r="GGP654" s="104"/>
      <c r="GGQ654" s="60"/>
      <c r="GGR654" s="61"/>
      <c r="GGS654" s="104"/>
      <c r="GGT654" s="60"/>
      <c r="GGU654" s="61"/>
      <c r="GGV654" s="104"/>
      <c r="GGW654" s="60"/>
      <c r="GGX654" s="61"/>
      <c r="GGY654" s="104"/>
      <c r="GGZ654" s="60"/>
      <c r="GHA654" s="61"/>
      <c r="GHB654" s="104"/>
      <c r="GHC654" s="60"/>
      <c r="GHD654" s="61"/>
      <c r="GHE654" s="104"/>
      <c r="GHF654" s="60"/>
      <c r="GHG654" s="61"/>
      <c r="GHH654" s="104"/>
      <c r="GHI654" s="60"/>
      <c r="GHJ654" s="61"/>
      <c r="GHK654" s="104"/>
      <c r="GHL654" s="60"/>
      <c r="GHM654" s="61"/>
      <c r="GHN654" s="104"/>
      <c r="GHO654" s="60"/>
      <c r="GHP654" s="61"/>
      <c r="GHQ654" s="104"/>
      <c r="GHR654" s="60"/>
      <c r="GHS654" s="61"/>
      <c r="GHT654" s="104"/>
      <c r="GHU654" s="60"/>
      <c r="GHV654" s="61"/>
      <c r="GHW654" s="104"/>
      <c r="GHX654" s="60"/>
      <c r="GHY654" s="61"/>
      <c r="GHZ654" s="104"/>
      <c r="GIA654" s="60"/>
      <c r="GIB654" s="61"/>
      <c r="GIC654" s="104"/>
      <c r="GID654" s="60"/>
      <c r="GIE654" s="61"/>
      <c r="GIF654" s="104"/>
      <c r="GIG654" s="60"/>
      <c r="GIH654" s="61"/>
      <c r="GII654" s="104"/>
      <c r="GIJ654" s="60"/>
      <c r="GIK654" s="61"/>
      <c r="GIL654" s="104"/>
      <c r="GIM654" s="60"/>
      <c r="GIN654" s="61"/>
      <c r="GIO654" s="104"/>
      <c r="GIP654" s="60"/>
      <c r="GIQ654" s="61"/>
      <c r="GIR654" s="104"/>
      <c r="GIS654" s="60"/>
      <c r="GIT654" s="61"/>
      <c r="GIU654" s="104"/>
      <c r="GIV654" s="60"/>
      <c r="GIW654" s="61"/>
      <c r="GIX654" s="104"/>
      <c r="GIY654" s="60"/>
      <c r="GIZ654" s="61"/>
      <c r="GJA654" s="104"/>
      <c r="GJB654" s="60"/>
      <c r="GJC654" s="61"/>
      <c r="GJD654" s="104"/>
      <c r="GJE654" s="60"/>
      <c r="GJF654" s="61"/>
      <c r="GJG654" s="104"/>
      <c r="GJH654" s="60"/>
      <c r="GJI654" s="61"/>
      <c r="GJJ654" s="104"/>
      <c r="GJK654" s="60"/>
      <c r="GJL654" s="61"/>
      <c r="GJM654" s="104"/>
      <c r="GJN654" s="60"/>
      <c r="GJO654" s="61"/>
      <c r="GJP654" s="104"/>
      <c r="GJQ654" s="60"/>
      <c r="GJR654" s="61"/>
      <c r="GJS654" s="104"/>
      <c r="GJT654" s="60"/>
      <c r="GJU654" s="61"/>
      <c r="GJV654" s="104"/>
      <c r="GJW654" s="60"/>
      <c r="GJX654" s="61"/>
      <c r="GJY654" s="104"/>
      <c r="GJZ654" s="60"/>
      <c r="GKA654" s="61"/>
      <c r="GKB654" s="104"/>
      <c r="GKC654" s="60"/>
      <c r="GKD654" s="61"/>
      <c r="GKE654" s="104"/>
      <c r="GKF654" s="60"/>
      <c r="GKG654" s="61"/>
      <c r="GKH654" s="104"/>
      <c r="GKI654" s="60"/>
      <c r="GKJ654" s="61"/>
      <c r="GKK654" s="104"/>
      <c r="GKL654" s="60"/>
      <c r="GKM654" s="61"/>
      <c r="GKN654" s="104"/>
      <c r="GKO654" s="60"/>
      <c r="GKP654" s="61"/>
      <c r="GKQ654" s="104"/>
      <c r="GKR654" s="60"/>
      <c r="GKS654" s="61"/>
      <c r="GKT654" s="104"/>
      <c r="GKU654" s="60"/>
      <c r="GKV654" s="61"/>
      <c r="GKW654" s="104"/>
      <c r="GKX654" s="60"/>
      <c r="GKY654" s="61"/>
      <c r="GKZ654" s="104"/>
      <c r="GLA654" s="60"/>
      <c r="GLB654" s="61"/>
      <c r="GLC654" s="104"/>
      <c r="GLD654" s="60"/>
      <c r="GLE654" s="61"/>
      <c r="GLF654" s="104"/>
      <c r="GLG654" s="60"/>
      <c r="GLH654" s="61"/>
      <c r="GLI654" s="104"/>
      <c r="GLJ654" s="60"/>
      <c r="GLK654" s="61"/>
      <c r="GLL654" s="104"/>
      <c r="GLM654" s="60"/>
      <c r="GLN654" s="61"/>
      <c r="GLO654" s="104"/>
      <c r="GLP654" s="60"/>
      <c r="GLQ654" s="61"/>
      <c r="GLR654" s="104"/>
      <c r="GLS654" s="60"/>
      <c r="GLT654" s="61"/>
      <c r="GLU654" s="104"/>
      <c r="GLV654" s="60"/>
      <c r="GLW654" s="61"/>
      <c r="GLX654" s="104"/>
      <c r="GLY654" s="60"/>
      <c r="GLZ654" s="61"/>
      <c r="GMA654" s="104"/>
      <c r="GMB654" s="60"/>
      <c r="GMC654" s="61"/>
      <c r="GMD654" s="104"/>
      <c r="GME654" s="60"/>
      <c r="GMF654" s="61"/>
      <c r="GMG654" s="104"/>
      <c r="GMH654" s="60"/>
      <c r="GMI654" s="61"/>
      <c r="GMJ654" s="104"/>
      <c r="GMK654" s="60"/>
      <c r="GML654" s="61"/>
      <c r="GMM654" s="104"/>
      <c r="GMN654" s="60"/>
      <c r="GMO654" s="61"/>
      <c r="GMP654" s="104"/>
      <c r="GMQ654" s="60"/>
      <c r="GMR654" s="61"/>
      <c r="GMS654" s="104"/>
      <c r="GMT654" s="60"/>
      <c r="GMU654" s="61"/>
      <c r="GMV654" s="104"/>
      <c r="GMW654" s="60"/>
      <c r="GMX654" s="61"/>
      <c r="GMY654" s="104"/>
      <c r="GMZ654" s="60"/>
      <c r="GNA654" s="61"/>
      <c r="GNB654" s="104"/>
      <c r="GNC654" s="60"/>
      <c r="GND654" s="61"/>
      <c r="GNE654" s="104"/>
      <c r="GNF654" s="60"/>
      <c r="GNG654" s="61"/>
      <c r="GNH654" s="104"/>
      <c r="GNI654" s="60"/>
      <c r="GNJ654" s="61"/>
      <c r="GNK654" s="104"/>
      <c r="GNL654" s="60"/>
      <c r="GNM654" s="61"/>
      <c r="GNN654" s="104"/>
      <c r="GNO654" s="60"/>
      <c r="GNP654" s="61"/>
      <c r="GNQ654" s="104"/>
      <c r="GNR654" s="60"/>
      <c r="GNS654" s="61"/>
      <c r="GNT654" s="104"/>
      <c r="GNU654" s="60"/>
      <c r="GNV654" s="61"/>
      <c r="GNW654" s="104"/>
      <c r="GNX654" s="60"/>
      <c r="GNY654" s="61"/>
      <c r="GNZ654" s="104"/>
      <c r="GOA654" s="60"/>
      <c r="GOB654" s="61"/>
      <c r="GOC654" s="104"/>
      <c r="GOD654" s="60"/>
      <c r="GOE654" s="61"/>
      <c r="GOF654" s="104"/>
      <c r="GOG654" s="60"/>
      <c r="GOH654" s="61"/>
      <c r="GOI654" s="104"/>
      <c r="GOJ654" s="60"/>
      <c r="GOK654" s="61"/>
      <c r="GOL654" s="104"/>
      <c r="GOM654" s="60"/>
      <c r="GON654" s="61"/>
      <c r="GOO654" s="104"/>
      <c r="GOP654" s="60"/>
      <c r="GOQ654" s="61"/>
      <c r="GOR654" s="104"/>
      <c r="GOS654" s="60"/>
      <c r="GOT654" s="61"/>
      <c r="GOU654" s="104"/>
      <c r="GOV654" s="60"/>
      <c r="GOW654" s="61"/>
      <c r="GOX654" s="104"/>
      <c r="GOY654" s="60"/>
      <c r="GOZ654" s="61"/>
      <c r="GPA654" s="104"/>
      <c r="GPB654" s="60"/>
      <c r="GPC654" s="61"/>
      <c r="GPD654" s="104"/>
      <c r="GPE654" s="60"/>
      <c r="GPF654" s="61"/>
      <c r="GPG654" s="104"/>
      <c r="GPH654" s="60"/>
      <c r="GPI654" s="61"/>
      <c r="GPJ654" s="104"/>
      <c r="GPK654" s="60"/>
      <c r="GPL654" s="61"/>
      <c r="GPM654" s="104"/>
      <c r="GPN654" s="60"/>
      <c r="GPO654" s="61"/>
      <c r="GPP654" s="104"/>
      <c r="GPQ654" s="60"/>
      <c r="GPR654" s="61"/>
      <c r="GPS654" s="104"/>
      <c r="GPT654" s="60"/>
      <c r="GPU654" s="61"/>
      <c r="GPV654" s="104"/>
      <c r="GPW654" s="60"/>
      <c r="GPX654" s="61"/>
      <c r="GPY654" s="104"/>
      <c r="GPZ654" s="60"/>
      <c r="GQA654" s="61"/>
      <c r="GQB654" s="104"/>
      <c r="GQC654" s="60"/>
      <c r="GQD654" s="61"/>
      <c r="GQE654" s="104"/>
      <c r="GQF654" s="60"/>
      <c r="GQG654" s="61"/>
      <c r="GQH654" s="104"/>
      <c r="GQI654" s="60"/>
      <c r="GQJ654" s="61"/>
      <c r="GQK654" s="104"/>
      <c r="GQL654" s="60"/>
      <c r="GQM654" s="61"/>
      <c r="GQN654" s="104"/>
      <c r="GQO654" s="60"/>
      <c r="GQP654" s="61"/>
      <c r="GQQ654" s="104"/>
      <c r="GQR654" s="60"/>
      <c r="GQS654" s="61"/>
      <c r="GQT654" s="104"/>
      <c r="GQU654" s="60"/>
      <c r="GQV654" s="61"/>
      <c r="GQW654" s="104"/>
      <c r="GQX654" s="60"/>
      <c r="GQY654" s="61"/>
      <c r="GQZ654" s="104"/>
      <c r="GRA654" s="60"/>
      <c r="GRB654" s="61"/>
      <c r="GRC654" s="104"/>
      <c r="GRD654" s="60"/>
      <c r="GRE654" s="61"/>
      <c r="GRF654" s="104"/>
      <c r="GRG654" s="60"/>
      <c r="GRH654" s="61"/>
      <c r="GRI654" s="104"/>
      <c r="GRJ654" s="60"/>
      <c r="GRK654" s="61"/>
      <c r="GRL654" s="104"/>
      <c r="GRM654" s="60"/>
      <c r="GRN654" s="61"/>
      <c r="GRO654" s="104"/>
      <c r="GRP654" s="60"/>
      <c r="GRQ654" s="61"/>
      <c r="GRR654" s="104"/>
      <c r="GRS654" s="60"/>
      <c r="GRT654" s="61"/>
      <c r="GRU654" s="104"/>
      <c r="GRV654" s="60"/>
      <c r="GRW654" s="61"/>
      <c r="GRX654" s="104"/>
      <c r="GRY654" s="60"/>
      <c r="GRZ654" s="61"/>
      <c r="GSA654" s="104"/>
      <c r="GSB654" s="60"/>
      <c r="GSC654" s="61"/>
      <c r="GSD654" s="104"/>
      <c r="GSE654" s="60"/>
      <c r="GSF654" s="61"/>
      <c r="GSG654" s="104"/>
      <c r="GSH654" s="60"/>
      <c r="GSI654" s="61"/>
      <c r="GSJ654" s="104"/>
      <c r="GSK654" s="60"/>
      <c r="GSL654" s="61"/>
      <c r="GSM654" s="104"/>
      <c r="GSN654" s="60"/>
      <c r="GSO654" s="61"/>
      <c r="GSP654" s="104"/>
      <c r="GSQ654" s="60"/>
      <c r="GSR654" s="61"/>
      <c r="GSS654" s="104"/>
      <c r="GST654" s="60"/>
      <c r="GSU654" s="61"/>
      <c r="GSV654" s="104"/>
      <c r="GSW654" s="60"/>
      <c r="GSX654" s="61"/>
      <c r="GSY654" s="104"/>
      <c r="GSZ654" s="60"/>
      <c r="GTA654" s="61"/>
      <c r="GTB654" s="104"/>
      <c r="GTC654" s="60"/>
      <c r="GTD654" s="61"/>
      <c r="GTE654" s="104"/>
      <c r="GTF654" s="60"/>
      <c r="GTG654" s="61"/>
      <c r="GTH654" s="104"/>
      <c r="GTI654" s="60"/>
      <c r="GTJ654" s="61"/>
      <c r="GTK654" s="104"/>
      <c r="GTL654" s="60"/>
      <c r="GTM654" s="61"/>
      <c r="GTN654" s="104"/>
      <c r="GTO654" s="60"/>
      <c r="GTP654" s="61"/>
      <c r="GTQ654" s="104"/>
      <c r="GTR654" s="60"/>
      <c r="GTS654" s="61"/>
      <c r="GTT654" s="104"/>
      <c r="GTU654" s="60"/>
      <c r="GTV654" s="61"/>
      <c r="GTW654" s="104"/>
      <c r="GTX654" s="60"/>
      <c r="GTY654" s="61"/>
      <c r="GTZ654" s="104"/>
      <c r="GUA654" s="60"/>
      <c r="GUB654" s="61"/>
      <c r="GUC654" s="104"/>
      <c r="GUD654" s="60"/>
      <c r="GUE654" s="61"/>
      <c r="GUF654" s="104"/>
      <c r="GUG654" s="60"/>
      <c r="GUH654" s="61"/>
      <c r="GUI654" s="104"/>
      <c r="GUJ654" s="60"/>
      <c r="GUK654" s="61"/>
      <c r="GUL654" s="104"/>
      <c r="GUM654" s="60"/>
      <c r="GUN654" s="61"/>
      <c r="GUO654" s="104"/>
      <c r="GUP654" s="60"/>
      <c r="GUQ654" s="61"/>
      <c r="GUR654" s="104"/>
      <c r="GUS654" s="60"/>
      <c r="GUT654" s="61"/>
      <c r="GUU654" s="104"/>
      <c r="GUV654" s="60"/>
      <c r="GUW654" s="61"/>
      <c r="GUX654" s="104"/>
      <c r="GUY654" s="60"/>
      <c r="GUZ654" s="61"/>
      <c r="GVA654" s="104"/>
      <c r="GVB654" s="60"/>
      <c r="GVC654" s="61"/>
      <c r="GVD654" s="104"/>
      <c r="GVE654" s="60"/>
      <c r="GVF654" s="61"/>
      <c r="GVG654" s="104"/>
      <c r="GVH654" s="60"/>
      <c r="GVI654" s="61"/>
      <c r="GVJ654" s="104"/>
      <c r="GVK654" s="60"/>
      <c r="GVL654" s="61"/>
      <c r="GVM654" s="104"/>
      <c r="GVN654" s="60"/>
      <c r="GVO654" s="61"/>
      <c r="GVP654" s="104"/>
      <c r="GVQ654" s="60"/>
      <c r="GVR654" s="61"/>
      <c r="GVS654" s="104"/>
      <c r="GVT654" s="60"/>
      <c r="GVU654" s="61"/>
      <c r="GVV654" s="104"/>
      <c r="GVW654" s="60"/>
      <c r="GVX654" s="61"/>
      <c r="GVY654" s="104"/>
      <c r="GVZ654" s="60"/>
      <c r="GWA654" s="61"/>
      <c r="GWB654" s="104"/>
      <c r="GWC654" s="60"/>
      <c r="GWD654" s="61"/>
      <c r="GWE654" s="104"/>
      <c r="GWF654" s="60"/>
      <c r="GWG654" s="61"/>
      <c r="GWH654" s="104"/>
      <c r="GWI654" s="60"/>
      <c r="GWJ654" s="61"/>
      <c r="GWK654" s="104"/>
      <c r="GWL654" s="60"/>
      <c r="GWM654" s="61"/>
      <c r="GWN654" s="104"/>
      <c r="GWO654" s="60"/>
      <c r="GWP654" s="61"/>
      <c r="GWQ654" s="104"/>
      <c r="GWR654" s="60"/>
      <c r="GWS654" s="61"/>
      <c r="GWT654" s="104"/>
      <c r="GWU654" s="60"/>
      <c r="GWV654" s="61"/>
      <c r="GWW654" s="104"/>
      <c r="GWX654" s="60"/>
      <c r="GWY654" s="61"/>
      <c r="GWZ654" s="104"/>
      <c r="GXA654" s="60"/>
      <c r="GXB654" s="61"/>
      <c r="GXC654" s="104"/>
      <c r="GXD654" s="60"/>
      <c r="GXE654" s="61"/>
      <c r="GXF654" s="104"/>
      <c r="GXG654" s="60"/>
      <c r="GXH654" s="61"/>
      <c r="GXI654" s="104"/>
      <c r="GXJ654" s="60"/>
      <c r="GXK654" s="61"/>
      <c r="GXL654" s="104"/>
      <c r="GXM654" s="60"/>
      <c r="GXN654" s="61"/>
      <c r="GXO654" s="104"/>
      <c r="GXP654" s="60"/>
      <c r="GXQ654" s="61"/>
      <c r="GXR654" s="104"/>
      <c r="GXS654" s="60"/>
      <c r="GXT654" s="61"/>
      <c r="GXU654" s="104"/>
      <c r="GXV654" s="60"/>
      <c r="GXW654" s="61"/>
      <c r="GXX654" s="104"/>
      <c r="GXY654" s="60"/>
      <c r="GXZ654" s="61"/>
      <c r="GYA654" s="104"/>
      <c r="GYB654" s="60"/>
      <c r="GYC654" s="61"/>
      <c r="GYD654" s="104"/>
      <c r="GYE654" s="60"/>
      <c r="GYF654" s="61"/>
      <c r="GYG654" s="104"/>
      <c r="GYH654" s="60"/>
      <c r="GYI654" s="61"/>
      <c r="GYJ654" s="104"/>
      <c r="GYK654" s="60"/>
      <c r="GYL654" s="61"/>
      <c r="GYM654" s="104"/>
      <c r="GYN654" s="60"/>
      <c r="GYO654" s="61"/>
      <c r="GYP654" s="104"/>
      <c r="GYQ654" s="60"/>
      <c r="GYR654" s="61"/>
      <c r="GYS654" s="104"/>
      <c r="GYT654" s="60"/>
      <c r="GYU654" s="61"/>
      <c r="GYV654" s="104"/>
      <c r="GYW654" s="60"/>
      <c r="GYX654" s="61"/>
      <c r="GYY654" s="104"/>
      <c r="GYZ654" s="60"/>
      <c r="GZA654" s="61"/>
      <c r="GZB654" s="104"/>
      <c r="GZC654" s="60"/>
      <c r="GZD654" s="61"/>
      <c r="GZE654" s="104"/>
      <c r="GZF654" s="60"/>
      <c r="GZG654" s="61"/>
      <c r="GZH654" s="104"/>
      <c r="GZI654" s="60"/>
      <c r="GZJ654" s="61"/>
      <c r="GZK654" s="104"/>
      <c r="GZL654" s="60"/>
      <c r="GZM654" s="61"/>
      <c r="GZN654" s="104"/>
      <c r="GZO654" s="60"/>
      <c r="GZP654" s="61"/>
      <c r="GZQ654" s="104"/>
      <c r="GZR654" s="60"/>
      <c r="GZS654" s="61"/>
      <c r="GZT654" s="104"/>
      <c r="GZU654" s="60"/>
      <c r="GZV654" s="61"/>
      <c r="GZW654" s="104"/>
      <c r="GZX654" s="60"/>
      <c r="GZY654" s="61"/>
      <c r="GZZ654" s="104"/>
      <c r="HAA654" s="60"/>
      <c r="HAB654" s="61"/>
      <c r="HAC654" s="104"/>
      <c r="HAD654" s="60"/>
      <c r="HAE654" s="61"/>
      <c r="HAF654" s="104"/>
      <c r="HAG654" s="60"/>
      <c r="HAH654" s="61"/>
      <c r="HAI654" s="104"/>
      <c r="HAJ654" s="60"/>
      <c r="HAK654" s="61"/>
      <c r="HAL654" s="104"/>
      <c r="HAM654" s="60"/>
      <c r="HAN654" s="61"/>
      <c r="HAO654" s="104"/>
      <c r="HAP654" s="60"/>
      <c r="HAQ654" s="61"/>
      <c r="HAR654" s="104"/>
      <c r="HAS654" s="60"/>
      <c r="HAT654" s="61"/>
      <c r="HAU654" s="104"/>
      <c r="HAV654" s="60"/>
      <c r="HAW654" s="61"/>
      <c r="HAX654" s="104"/>
      <c r="HAY654" s="60"/>
      <c r="HAZ654" s="61"/>
      <c r="HBA654" s="104"/>
      <c r="HBB654" s="60"/>
      <c r="HBC654" s="61"/>
      <c r="HBD654" s="104"/>
      <c r="HBE654" s="60"/>
      <c r="HBF654" s="61"/>
      <c r="HBG654" s="104"/>
      <c r="HBH654" s="60"/>
      <c r="HBI654" s="61"/>
      <c r="HBJ654" s="104"/>
      <c r="HBK654" s="60"/>
      <c r="HBL654" s="61"/>
      <c r="HBM654" s="104"/>
      <c r="HBN654" s="60"/>
      <c r="HBO654" s="61"/>
      <c r="HBP654" s="104"/>
      <c r="HBQ654" s="60"/>
      <c r="HBR654" s="61"/>
      <c r="HBS654" s="104"/>
      <c r="HBT654" s="60"/>
      <c r="HBU654" s="61"/>
      <c r="HBV654" s="104"/>
      <c r="HBW654" s="60"/>
      <c r="HBX654" s="61"/>
      <c r="HBY654" s="104"/>
      <c r="HBZ654" s="60"/>
      <c r="HCA654" s="61"/>
      <c r="HCB654" s="104"/>
      <c r="HCC654" s="60"/>
      <c r="HCD654" s="61"/>
      <c r="HCE654" s="104"/>
      <c r="HCF654" s="60"/>
      <c r="HCG654" s="61"/>
      <c r="HCH654" s="104"/>
      <c r="HCI654" s="60"/>
      <c r="HCJ654" s="61"/>
      <c r="HCK654" s="104"/>
      <c r="HCL654" s="60"/>
      <c r="HCM654" s="61"/>
      <c r="HCN654" s="104"/>
      <c r="HCO654" s="60"/>
      <c r="HCP654" s="61"/>
      <c r="HCQ654" s="104"/>
      <c r="HCR654" s="60"/>
      <c r="HCS654" s="61"/>
      <c r="HCT654" s="104"/>
      <c r="HCU654" s="60"/>
      <c r="HCV654" s="61"/>
      <c r="HCW654" s="104"/>
      <c r="HCX654" s="60"/>
      <c r="HCY654" s="61"/>
      <c r="HCZ654" s="104"/>
      <c r="HDA654" s="60"/>
      <c r="HDB654" s="61"/>
      <c r="HDC654" s="104"/>
      <c r="HDD654" s="60"/>
      <c r="HDE654" s="61"/>
      <c r="HDF654" s="104"/>
      <c r="HDG654" s="60"/>
      <c r="HDH654" s="61"/>
      <c r="HDI654" s="104"/>
      <c r="HDJ654" s="60"/>
      <c r="HDK654" s="61"/>
      <c r="HDL654" s="104"/>
      <c r="HDM654" s="60"/>
      <c r="HDN654" s="61"/>
      <c r="HDO654" s="104"/>
      <c r="HDP654" s="60"/>
      <c r="HDQ654" s="61"/>
      <c r="HDR654" s="104"/>
      <c r="HDS654" s="60"/>
      <c r="HDT654" s="61"/>
      <c r="HDU654" s="104"/>
      <c r="HDV654" s="60"/>
      <c r="HDW654" s="61"/>
      <c r="HDX654" s="104"/>
      <c r="HDY654" s="60"/>
      <c r="HDZ654" s="61"/>
      <c r="HEA654" s="104"/>
      <c r="HEB654" s="60"/>
      <c r="HEC654" s="61"/>
      <c r="HED654" s="104"/>
      <c r="HEE654" s="60"/>
      <c r="HEF654" s="61"/>
      <c r="HEG654" s="104"/>
      <c r="HEH654" s="60"/>
      <c r="HEI654" s="61"/>
      <c r="HEJ654" s="104"/>
      <c r="HEK654" s="60"/>
      <c r="HEL654" s="61"/>
      <c r="HEM654" s="104"/>
      <c r="HEN654" s="60"/>
      <c r="HEO654" s="61"/>
      <c r="HEP654" s="104"/>
      <c r="HEQ654" s="60"/>
      <c r="HER654" s="61"/>
      <c r="HES654" s="104"/>
      <c r="HET654" s="60"/>
      <c r="HEU654" s="61"/>
      <c r="HEV654" s="104"/>
      <c r="HEW654" s="60"/>
      <c r="HEX654" s="61"/>
      <c r="HEY654" s="104"/>
      <c r="HEZ654" s="60"/>
      <c r="HFA654" s="61"/>
      <c r="HFB654" s="104"/>
      <c r="HFC654" s="60"/>
      <c r="HFD654" s="61"/>
      <c r="HFE654" s="104"/>
      <c r="HFF654" s="60"/>
      <c r="HFG654" s="61"/>
      <c r="HFH654" s="104"/>
      <c r="HFI654" s="60"/>
      <c r="HFJ654" s="61"/>
      <c r="HFK654" s="104"/>
      <c r="HFL654" s="60"/>
      <c r="HFM654" s="61"/>
      <c r="HFN654" s="104"/>
      <c r="HFO654" s="60"/>
      <c r="HFP654" s="61"/>
      <c r="HFQ654" s="104"/>
      <c r="HFR654" s="60"/>
      <c r="HFS654" s="61"/>
      <c r="HFT654" s="104"/>
      <c r="HFU654" s="60"/>
      <c r="HFV654" s="61"/>
      <c r="HFW654" s="104"/>
      <c r="HFX654" s="60"/>
      <c r="HFY654" s="61"/>
      <c r="HFZ654" s="104"/>
      <c r="HGA654" s="60"/>
      <c r="HGB654" s="61"/>
      <c r="HGC654" s="104"/>
      <c r="HGD654" s="60"/>
      <c r="HGE654" s="61"/>
      <c r="HGF654" s="104"/>
      <c r="HGG654" s="60"/>
      <c r="HGH654" s="61"/>
      <c r="HGI654" s="104"/>
      <c r="HGJ654" s="60"/>
      <c r="HGK654" s="61"/>
      <c r="HGL654" s="104"/>
      <c r="HGM654" s="60"/>
      <c r="HGN654" s="61"/>
      <c r="HGO654" s="104"/>
      <c r="HGP654" s="60"/>
      <c r="HGQ654" s="61"/>
      <c r="HGR654" s="104"/>
      <c r="HGS654" s="60"/>
      <c r="HGT654" s="61"/>
      <c r="HGU654" s="104"/>
      <c r="HGV654" s="60"/>
      <c r="HGW654" s="61"/>
      <c r="HGX654" s="104"/>
      <c r="HGY654" s="60"/>
      <c r="HGZ654" s="61"/>
      <c r="HHA654" s="104"/>
      <c r="HHB654" s="60"/>
      <c r="HHC654" s="61"/>
      <c r="HHD654" s="104"/>
      <c r="HHE654" s="60"/>
      <c r="HHF654" s="61"/>
      <c r="HHG654" s="104"/>
      <c r="HHH654" s="60"/>
      <c r="HHI654" s="61"/>
      <c r="HHJ654" s="104"/>
      <c r="HHK654" s="60"/>
      <c r="HHL654" s="61"/>
      <c r="HHM654" s="104"/>
      <c r="HHN654" s="60"/>
      <c r="HHO654" s="61"/>
      <c r="HHP654" s="104"/>
      <c r="HHQ654" s="60"/>
      <c r="HHR654" s="61"/>
      <c r="HHS654" s="104"/>
      <c r="HHT654" s="60"/>
      <c r="HHU654" s="61"/>
      <c r="HHV654" s="104"/>
      <c r="HHW654" s="60"/>
      <c r="HHX654" s="61"/>
      <c r="HHY654" s="104"/>
      <c r="HHZ654" s="60"/>
      <c r="HIA654" s="61"/>
      <c r="HIB654" s="104"/>
      <c r="HIC654" s="60"/>
      <c r="HID654" s="61"/>
      <c r="HIE654" s="104"/>
      <c r="HIF654" s="60"/>
      <c r="HIG654" s="61"/>
      <c r="HIH654" s="104"/>
      <c r="HII654" s="60"/>
      <c r="HIJ654" s="61"/>
      <c r="HIK654" s="104"/>
      <c r="HIL654" s="60"/>
      <c r="HIM654" s="61"/>
      <c r="HIN654" s="104"/>
      <c r="HIO654" s="60"/>
      <c r="HIP654" s="61"/>
      <c r="HIQ654" s="104"/>
      <c r="HIR654" s="60"/>
      <c r="HIS654" s="61"/>
      <c r="HIT654" s="104"/>
      <c r="HIU654" s="60"/>
      <c r="HIV654" s="61"/>
      <c r="HIW654" s="104"/>
      <c r="HIX654" s="60"/>
      <c r="HIY654" s="61"/>
      <c r="HIZ654" s="104"/>
      <c r="HJA654" s="60"/>
      <c r="HJB654" s="61"/>
      <c r="HJC654" s="104"/>
      <c r="HJD654" s="60"/>
      <c r="HJE654" s="61"/>
      <c r="HJF654" s="104"/>
      <c r="HJG654" s="60"/>
      <c r="HJH654" s="61"/>
      <c r="HJI654" s="104"/>
      <c r="HJJ654" s="60"/>
      <c r="HJK654" s="61"/>
      <c r="HJL654" s="104"/>
      <c r="HJM654" s="60"/>
      <c r="HJN654" s="61"/>
      <c r="HJO654" s="104"/>
      <c r="HJP654" s="60"/>
      <c r="HJQ654" s="61"/>
      <c r="HJR654" s="104"/>
      <c r="HJS654" s="60"/>
      <c r="HJT654" s="61"/>
      <c r="HJU654" s="104"/>
      <c r="HJV654" s="60"/>
      <c r="HJW654" s="61"/>
      <c r="HJX654" s="104"/>
      <c r="HJY654" s="60"/>
      <c r="HJZ654" s="61"/>
      <c r="HKA654" s="104"/>
      <c r="HKB654" s="60"/>
      <c r="HKC654" s="61"/>
      <c r="HKD654" s="104"/>
      <c r="HKE654" s="60"/>
      <c r="HKF654" s="61"/>
      <c r="HKG654" s="104"/>
      <c r="HKH654" s="60"/>
      <c r="HKI654" s="61"/>
      <c r="HKJ654" s="104"/>
      <c r="HKK654" s="60"/>
      <c r="HKL654" s="61"/>
      <c r="HKM654" s="104"/>
      <c r="HKN654" s="60"/>
      <c r="HKO654" s="61"/>
      <c r="HKP654" s="104"/>
      <c r="HKQ654" s="60"/>
      <c r="HKR654" s="61"/>
      <c r="HKS654" s="104"/>
      <c r="HKT654" s="60"/>
      <c r="HKU654" s="61"/>
      <c r="HKV654" s="104"/>
      <c r="HKW654" s="60"/>
      <c r="HKX654" s="61"/>
      <c r="HKY654" s="104"/>
      <c r="HKZ654" s="60"/>
      <c r="HLA654" s="61"/>
      <c r="HLB654" s="104"/>
      <c r="HLC654" s="60"/>
      <c r="HLD654" s="61"/>
      <c r="HLE654" s="104"/>
      <c r="HLF654" s="60"/>
      <c r="HLG654" s="61"/>
      <c r="HLH654" s="104"/>
      <c r="HLI654" s="60"/>
      <c r="HLJ654" s="61"/>
      <c r="HLK654" s="104"/>
      <c r="HLL654" s="60"/>
      <c r="HLM654" s="61"/>
      <c r="HLN654" s="104"/>
      <c r="HLO654" s="60"/>
      <c r="HLP654" s="61"/>
      <c r="HLQ654" s="104"/>
      <c r="HLR654" s="60"/>
      <c r="HLS654" s="61"/>
      <c r="HLT654" s="104"/>
      <c r="HLU654" s="60"/>
      <c r="HLV654" s="61"/>
      <c r="HLW654" s="104"/>
      <c r="HLX654" s="60"/>
      <c r="HLY654" s="61"/>
      <c r="HLZ654" s="104"/>
      <c r="HMA654" s="60"/>
      <c r="HMB654" s="61"/>
      <c r="HMC654" s="104"/>
      <c r="HMD654" s="60"/>
      <c r="HME654" s="61"/>
      <c r="HMF654" s="104"/>
      <c r="HMG654" s="60"/>
      <c r="HMH654" s="61"/>
      <c r="HMI654" s="104"/>
      <c r="HMJ654" s="60"/>
      <c r="HMK654" s="61"/>
      <c r="HML654" s="104"/>
      <c r="HMM654" s="60"/>
      <c r="HMN654" s="61"/>
      <c r="HMO654" s="104"/>
      <c r="HMP654" s="60"/>
      <c r="HMQ654" s="61"/>
      <c r="HMR654" s="104"/>
      <c r="HMS654" s="60"/>
      <c r="HMT654" s="61"/>
      <c r="HMU654" s="104"/>
      <c r="HMV654" s="60"/>
      <c r="HMW654" s="61"/>
      <c r="HMX654" s="104"/>
      <c r="HMY654" s="60"/>
      <c r="HMZ654" s="61"/>
      <c r="HNA654" s="104"/>
      <c r="HNB654" s="60"/>
      <c r="HNC654" s="61"/>
      <c r="HND654" s="104"/>
      <c r="HNE654" s="60"/>
      <c r="HNF654" s="61"/>
      <c r="HNG654" s="104"/>
      <c r="HNH654" s="60"/>
      <c r="HNI654" s="61"/>
      <c r="HNJ654" s="104"/>
      <c r="HNK654" s="60"/>
      <c r="HNL654" s="61"/>
      <c r="HNM654" s="104"/>
      <c r="HNN654" s="60"/>
      <c r="HNO654" s="61"/>
      <c r="HNP654" s="104"/>
      <c r="HNQ654" s="60"/>
      <c r="HNR654" s="61"/>
      <c r="HNS654" s="104"/>
      <c r="HNT654" s="60"/>
      <c r="HNU654" s="61"/>
      <c r="HNV654" s="104"/>
      <c r="HNW654" s="60"/>
      <c r="HNX654" s="61"/>
      <c r="HNY654" s="104"/>
      <c r="HNZ654" s="60"/>
      <c r="HOA654" s="61"/>
      <c r="HOB654" s="104"/>
      <c r="HOC654" s="60"/>
      <c r="HOD654" s="61"/>
      <c r="HOE654" s="104"/>
      <c r="HOF654" s="60"/>
      <c r="HOG654" s="61"/>
      <c r="HOH654" s="104"/>
      <c r="HOI654" s="60"/>
      <c r="HOJ654" s="61"/>
      <c r="HOK654" s="104"/>
      <c r="HOL654" s="60"/>
      <c r="HOM654" s="61"/>
      <c r="HON654" s="104"/>
      <c r="HOO654" s="60"/>
      <c r="HOP654" s="61"/>
      <c r="HOQ654" s="104"/>
      <c r="HOR654" s="60"/>
      <c r="HOS654" s="61"/>
      <c r="HOT654" s="104"/>
      <c r="HOU654" s="60"/>
      <c r="HOV654" s="61"/>
      <c r="HOW654" s="104"/>
      <c r="HOX654" s="60"/>
      <c r="HOY654" s="61"/>
      <c r="HOZ654" s="104"/>
      <c r="HPA654" s="60"/>
      <c r="HPB654" s="61"/>
      <c r="HPC654" s="104"/>
      <c r="HPD654" s="60"/>
      <c r="HPE654" s="61"/>
      <c r="HPF654" s="104"/>
      <c r="HPG654" s="60"/>
      <c r="HPH654" s="61"/>
      <c r="HPI654" s="104"/>
      <c r="HPJ654" s="60"/>
      <c r="HPK654" s="61"/>
      <c r="HPL654" s="104"/>
      <c r="HPM654" s="60"/>
      <c r="HPN654" s="61"/>
      <c r="HPO654" s="104"/>
      <c r="HPP654" s="60"/>
      <c r="HPQ654" s="61"/>
      <c r="HPR654" s="104"/>
      <c r="HPS654" s="60"/>
      <c r="HPT654" s="61"/>
      <c r="HPU654" s="104"/>
      <c r="HPV654" s="60"/>
      <c r="HPW654" s="61"/>
      <c r="HPX654" s="104"/>
      <c r="HPY654" s="60"/>
      <c r="HPZ654" s="61"/>
      <c r="HQA654" s="104"/>
      <c r="HQB654" s="60"/>
      <c r="HQC654" s="61"/>
      <c r="HQD654" s="104"/>
      <c r="HQE654" s="60"/>
      <c r="HQF654" s="61"/>
      <c r="HQG654" s="104"/>
      <c r="HQH654" s="60"/>
      <c r="HQI654" s="61"/>
      <c r="HQJ654" s="104"/>
      <c r="HQK654" s="60"/>
      <c r="HQL654" s="61"/>
      <c r="HQM654" s="104"/>
      <c r="HQN654" s="60"/>
      <c r="HQO654" s="61"/>
      <c r="HQP654" s="104"/>
      <c r="HQQ654" s="60"/>
      <c r="HQR654" s="61"/>
      <c r="HQS654" s="104"/>
      <c r="HQT654" s="60"/>
      <c r="HQU654" s="61"/>
      <c r="HQV654" s="104"/>
      <c r="HQW654" s="60"/>
      <c r="HQX654" s="61"/>
      <c r="HQY654" s="104"/>
      <c r="HQZ654" s="60"/>
      <c r="HRA654" s="61"/>
      <c r="HRB654" s="104"/>
      <c r="HRC654" s="60"/>
      <c r="HRD654" s="61"/>
      <c r="HRE654" s="104"/>
      <c r="HRF654" s="60"/>
      <c r="HRG654" s="61"/>
      <c r="HRH654" s="104"/>
      <c r="HRI654" s="60"/>
      <c r="HRJ654" s="61"/>
      <c r="HRK654" s="104"/>
      <c r="HRL654" s="60"/>
      <c r="HRM654" s="61"/>
      <c r="HRN654" s="104"/>
      <c r="HRO654" s="60"/>
      <c r="HRP654" s="61"/>
      <c r="HRQ654" s="104"/>
      <c r="HRR654" s="60"/>
      <c r="HRS654" s="61"/>
      <c r="HRT654" s="104"/>
      <c r="HRU654" s="60"/>
      <c r="HRV654" s="61"/>
      <c r="HRW654" s="104"/>
      <c r="HRX654" s="60"/>
      <c r="HRY654" s="61"/>
      <c r="HRZ654" s="104"/>
      <c r="HSA654" s="60"/>
      <c r="HSB654" s="61"/>
      <c r="HSC654" s="104"/>
      <c r="HSD654" s="60"/>
      <c r="HSE654" s="61"/>
      <c r="HSF654" s="104"/>
      <c r="HSG654" s="60"/>
      <c r="HSH654" s="61"/>
      <c r="HSI654" s="104"/>
      <c r="HSJ654" s="60"/>
      <c r="HSK654" s="61"/>
      <c r="HSL654" s="104"/>
      <c r="HSM654" s="60"/>
      <c r="HSN654" s="61"/>
      <c r="HSO654" s="104"/>
      <c r="HSP654" s="60"/>
      <c r="HSQ654" s="61"/>
      <c r="HSR654" s="104"/>
      <c r="HSS654" s="60"/>
      <c r="HST654" s="61"/>
      <c r="HSU654" s="104"/>
      <c r="HSV654" s="60"/>
      <c r="HSW654" s="61"/>
      <c r="HSX654" s="104"/>
      <c r="HSY654" s="60"/>
      <c r="HSZ654" s="61"/>
      <c r="HTA654" s="104"/>
      <c r="HTB654" s="60"/>
      <c r="HTC654" s="61"/>
      <c r="HTD654" s="104"/>
      <c r="HTE654" s="60"/>
      <c r="HTF654" s="61"/>
      <c r="HTG654" s="104"/>
      <c r="HTH654" s="60"/>
      <c r="HTI654" s="61"/>
      <c r="HTJ654" s="104"/>
      <c r="HTK654" s="60"/>
      <c r="HTL654" s="61"/>
      <c r="HTM654" s="104"/>
      <c r="HTN654" s="60"/>
      <c r="HTO654" s="61"/>
      <c r="HTP654" s="104"/>
      <c r="HTQ654" s="60"/>
      <c r="HTR654" s="61"/>
      <c r="HTS654" s="104"/>
      <c r="HTT654" s="60"/>
      <c r="HTU654" s="61"/>
      <c r="HTV654" s="104"/>
      <c r="HTW654" s="60"/>
      <c r="HTX654" s="61"/>
      <c r="HTY654" s="104"/>
      <c r="HTZ654" s="60"/>
      <c r="HUA654" s="61"/>
      <c r="HUB654" s="104"/>
      <c r="HUC654" s="60"/>
      <c r="HUD654" s="61"/>
      <c r="HUE654" s="104"/>
      <c r="HUF654" s="60"/>
      <c r="HUG654" s="61"/>
      <c r="HUH654" s="104"/>
      <c r="HUI654" s="60"/>
      <c r="HUJ654" s="61"/>
      <c r="HUK654" s="104"/>
      <c r="HUL654" s="60"/>
      <c r="HUM654" s="61"/>
      <c r="HUN654" s="104"/>
      <c r="HUO654" s="60"/>
      <c r="HUP654" s="61"/>
      <c r="HUQ654" s="104"/>
      <c r="HUR654" s="60"/>
      <c r="HUS654" s="61"/>
      <c r="HUT654" s="104"/>
      <c r="HUU654" s="60"/>
      <c r="HUV654" s="61"/>
      <c r="HUW654" s="104"/>
      <c r="HUX654" s="60"/>
      <c r="HUY654" s="61"/>
      <c r="HUZ654" s="104"/>
      <c r="HVA654" s="60"/>
      <c r="HVB654" s="61"/>
      <c r="HVC654" s="104"/>
      <c r="HVD654" s="60"/>
      <c r="HVE654" s="61"/>
      <c r="HVF654" s="104"/>
      <c r="HVG654" s="60"/>
      <c r="HVH654" s="61"/>
      <c r="HVI654" s="104"/>
      <c r="HVJ654" s="60"/>
      <c r="HVK654" s="61"/>
      <c r="HVL654" s="104"/>
      <c r="HVM654" s="60"/>
      <c r="HVN654" s="61"/>
      <c r="HVO654" s="104"/>
      <c r="HVP654" s="60"/>
      <c r="HVQ654" s="61"/>
      <c r="HVR654" s="104"/>
      <c r="HVS654" s="60"/>
      <c r="HVT654" s="61"/>
      <c r="HVU654" s="104"/>
      <c r="HVV654" s="60"/>
      <c r="HVW654" s="61"/>
      <c r="HVX654" s="104"/>
      <c r="HVY654" s="60"/>
      <c r="HVZ654" s="61"/>
      <c r="HWA654" s="104"/>
      <c r="HWB654" s="60"/>
      <c r="HWC654" s="61"/>
      <c r="HWD654" s="104"/>
      <c r="HWE654" s="60"/>
      <c r="HWF654" s="61"/>
      <c r="HWG654" s="104"/>
      <c r="HWH654" s="60"/>
      <c r="HWI654" s="61"/>
      <c r="HWJ654" s="104"/>
      <c r="HWK654" s="60"/>
      <c r="HWL654" s="61"/>
      <c r="HWM654" s="104"/>
      <c r="HWN654" s="60"/>
      <c r="HWO654" s="61"/>
      <c r="HWP654" s="104"/>
      <c r="HWQ654" s="60"/>
      <c r="HWR654" s="61"/>
      <c r="HWS654" s="104"/>
      <c r="HWT654" s="60"/>
      <c r="HWU654" s="61"/>
      <c r="HWV654" s="104"/>
      <c r="HWW654" s="60"/>
      <c r="HWX654" s="61"/>
      <c r="HWY654" s="104"/>
      <c r="HWZ654" s="60"/>
      <c r="HXA654" s="61"/>
      <c r="HXB654" s="104"/>
      <c r="HXC654" s="60"/>
      <c r="HXD654" s="61"/>
      <c r="HXE654" s="104"/>
      <c r="HXF654" s="60"/>
      <c r="HXG654" s="61"/>
      <c r="HXH654" s="104"/>
      <c r="HXI654" s="60"/>
      <c r="HXJ654" s="61"/>
      <c r="HXK654" s="104"/>
      <c r="HXL654" s="60"/>
      <c r="HXM654" s="61"/>
      <c r="HXN654" s="104"/>
      <c r="HXO654" s="60"/>
      <c r="HXP654" s="61"/>
      <c r="HXQ654" s="104"/>
      <c r="HXR654" s="60"/>
      <c r="HXS654" s="61"/>
      <c r="HXT654" s="104"/>
      <c r="HXU654" s="60"/>
      <c r="HXV654" s="61"/>
      <c r="HXW654" s="104"/>
      <c r="HXX654" s="60"/>
      <c r="HXY654" s="61"/>
      <c r="HXZ654" s="104"/>
      <c r="HYA654" s="60"/>
      <c r="HYB654" s="61"/>
      <c r="HYC654" s="104"/>
      <c r="HYD654" s="60"/>
      <c r="HYE654" s="61"/>
      <c r="HYF654" s="104"/>
      <c r="HYG654" s="60"/>
      <c r="HYH654" s="61"/>
      <c r="HYI654" s="104"/>
      <c r="HYJ654" s="60"/>
      <c r="HYK654" s="61"/>
      <c r="HYL654" s="104"/>
      <c r="HYM654" s="60"/>
      <c r="HYN654" s="61"/>
      <c r="HYO654" s="104"/>
      <c r="HYP654" s="60"/>
      <c r="HYQ654" s="61"/>
      <c r="HYR654" s="104"/>
      <c r="HYS654" s="60"/>
      <c r="HYT654" s="61"/>
      <c r="HYU654" s="104"/>
      <c r="HYV654" s="60"/>
      <c r="HYW654" s="61"/>
      <c r="HYX654" s="104"/>
      <c r="HYY654" s="60"/>
      <c r="HYZ654" s="61"/>
      <c r="HZA654" s="104"/>
      <c r="HZB654" s="60"/>
      <c r="HZC654" s="61"/>
      <c r="HZD654" s="104"/>
      <c r="HZE654" s="60"/>
      <c r="HZF654" s="61"/>
      <c r="HZG654" s="104"/>
      <c r="HZH654" s="60"/>
      <c r="HZI654" s="61"/>
      <c r="HZJ654" s="104"/>
      <c r="HZK654" s="60"/>
      <c r="HZL654" s="61"/>
      <c r="HZM654" s="104"/>
      <c r="HZN654" s="60"/>
      <c r="HZO654" s="61"/>
      <c r="HZP654" s="104"/>
      <c r="HZQ654" s="60"/>
      <c r="HZR654" s="61"/>
      <c r="HZS654" s="104"/>
      <c r="HZT654" s="60"/>
      <c r="HZU654" s="61"/>
      <c r="HZV654" s="104"/>
      <c r="HZW654" s="60"/>
      <c r="HZX654" s="61"/>
      <c r="HZY654" s="104"/>
      <c r="HZZ654" s="60"/>
      <c r="IAA654" s="61"/>
      <c r="IAB654" s="104"/>
      <c r="IAC654" s="60"/>
      <c r="IAD654" s="61"/>
      <c r="IAE654" s="104"/>
      <c r="IAF654" s="60"/>
      <c r="IAG654" s="61"/>
      <c r="IAH654" s="104"/>
      <c r="IAI654" s="60"/>
      <c r="IAJ654" s="61"/>
      <c r="IAK654" s="104"/>
      <c r="IAL654" s="60"/>
      <c r="IAM654" s="61"/>
      <c r="IAN654" s="104"/>
      <c r="IAO654" s="60"/>
      <c r="IAP654" s="61"/>
      <c r="IAQ654" s="104"/>
      <c r="IAR654" s="60"/>
      <c r="IAS654" s="61"/>
      <c r="IAT654" s="104"/>
      <c r="IAU654" s="60"/>
      <c r="IAV654" s="61"/>
      <c r="IAW654" s="104"/>
      <c r="IAX654" s="60"/>
      <c r="IAY654" s="61"/>
      <c r="IAZ654" s="104"/>
      <c r="IBA654" s="60"/>
      <c r="IBB654" s="61"/>
      <c r="IBC654" s="104"/>
      <c r="IBD654" s="60"/>
      <c r="IBE654" s="61"/>
      <c r="IBF654" s="104"/>
      <c r="IBG654" s="60"/>
      <c r="IBH654" s="61"/>
      <c r="IBI654" s="104"/>
      <c r="IBJ654" s="60"/>
      <c r="IBK654" s="61"/>
      <c r="IBL654" s="104"/>
      <c r="IBM654" s="60"/>
      <c r="IBN654" s="61"/>
      <c r="IBO654" s="104"/>
      <c r="IBP654" s="60"/>
      <c r="IBQ654" s="61"/>
      <c r="IBR654" s="104"/>
      <c r="IBS654" s="60"/>
      <c r="IBT654" s="61"/>
      <c r="IBU654" s="104"/>
      <c r="IBV654" s="60"/>
      <c r="IBW654" s="61"/>
      <c r="IBX654" s="104"/>
      <c r="IBY654" s="60"/>
      <c r="IBZ654" s="61"/>
      <c r="ICA654" s="104"/>
      <c r="ICB654" s="60"/>
      <c r="ICC654" s="61"/>
      <c r="ICD654" s="104"/>
      <c r="ICE654" s="60"/>
      <c r="ICF654" s="61"/>
      <c r="ICG654" s="104"/>
      <c r="ICH654" s="60"/>
      <c r="ICI654" s="61"/>
      <c r="ICJ654" s="104"/>
      <c r="ICK654" s="60"/>
      <c r="ICL654" s="61"/>
      <c r="ICM654" s="104"/>
      <c r="ICN654" s="60"/>
      <c r="ICO654" s="61"/>
      <c r="ICP654" s="104"/>
      <c r="ICQ654" s="60"/>
      <c r="ICR654" s="61"/>
      <c r="ICS654" s="104"/>
      <c r="ICT654" s="60"/>
      <c r="ICU654" s="61"/>
      <c r="ICV654" s="104"/>
      <c r="ICW654" s="60"/>
      <c r="ICX654" s="61"/>
      <c r="ICY654" s="104"/>
      <c r="ICZ654" s="60"/>
      <c r="IDA654" s="61"/>
      <c r="IDB654" s="104"/>
      <c r="IDC654" s="60"/>
      <c r="IDD654" s="61"/>
      <c r="IDE654" s="104"/>
      <c r="IDF654" s="60"/>
      <c r="IDG654" s="61"/>
      <c r="IDH654" s="104"/>
      <c r="IDI654" s="60"/>
      <c r="IDJ654" s="61"/>
      <c r="IDK654" s="104"/>
      <c r="IDL654" s="60"/>
      <c r="IDM654" s="61"/>
      <c r="IDN654" s="104"/>
      <c r="IDO654" s="60"/>
      <c r="IDP654" s="61"/>
      <c r="IDQ654" s="104"/>
      <c r="IDR654" s="60"/>
      <c r="IDS654" s="61"/>
      <c r="IDT654" s="104"/>
      <c r="IDU654" s="60"/>
      <c r="IDV654" s="61"/>
      <c r="IDW654" s="104"/>
      <c r="IDX654" s="60"/>
      <c r="IDY654" s="61"/>
      <c r="IDZ654" s="104"/>
      <c r="IEA654" s="60"/>
      <c r="IEB654" s="61"/>
      <c r="IEC654" s="104"/>
      <c r="IED654" s="60"/>
      <c r="IEE654" s="61"/>
      <c r="IEF654" s="104"/>
      <c r="IEG654" s="60"/>
      <c r="IEH654" s="61"/>
      <c r="IEI654" s="104"/>
      <c r="IEJ654" s="60"/>
      <c r="IEK654" s="61"/>
      <c r="IEL654" s="104"/>
      <c r="IEM654" s="60"/>
      <c r="IEN654" s="61"/>
      <c r="IEO654" s="104"/>
      <c r="IEP654" s="60"/>
      <c r="IEQ654" s="61"/>
      <c r="IER654" s="104"/>
      <c r="IES654" s="60"/>
      <c r="IET654" s="61"/>
      <c r="IEU654" s="104"/>
      <c r="IEV654" s="60"/>
      <c r="IEW654" s="61"/>
      <c r="IEX654" s="104"/>
      <c r="IEY654" s="60"/>
      <c r="IEZ654" s="61"/>
      <c r="IFA654" s="104"/>
      <c r="IFB654" s="60"/>
      <c r="IFC654" s="61"/>
      <c r="IFD654" s="104"/>
      <c r="IFE654" s="60"/>
      <c r="IFF654" s="61"/>
      <c r="IFG654" s="104"/>
      <c r="IFH654" s="60"/>
      <c r="IFI654" s="61"/>
      <c r="IFJ654" s="104"/>
      <c r="IFK654" s="60"/>
      <c r="IFL654" s="61"/>
      <c r="IFM654" s="104"/>
      <c r="IFN654" s="60"/>
      <c r="IFO654" s="61"/>
      <c r="IFP654" s="104"/>
      <c r="IFQ654" s="60"/>
      <c r="IFR654" s="61"/>
      <c r="IFS654" s="104"/>
      <c r="IFT654" s="60"/>
      <c r="IFU654" s="61"/>
      <c r="IFV654" s="104"/>
      <c r="IFW654" s="60"/>
      <c r="IFX654" s="61"/>
      <c r="IFY654" s="104"/>
      <c r="IFZ654" s="60"/>
      <c r="IGA654" s="61"/>
      <c r="IGB654" s="104"/>
      <c r="IGC654" s="60"/>
      <c r="IGD654" s="61"/>
      <c r="IGE654" s="104"/>
      <c r="IGF654" s="60"/>
      <c r="IGG654" s="61"/>
      <c r="IGH654" s="104"/>
      <c r="IGI654" s="60"/>
      <c r="IGJ654" s="61"/>
      <c r="IGK654" s="104"/>
      <c r="IGL654" s="60"/>
      <c r="IGM654" s="61"/>
      <c r="IGN654" s="104"/>
      <c r="IGO654" s="60"/>
      <c r="IGP654" s="61"/>
      <c r="IGQ654" s="104"/>
      <c r="IGR654" s="60"/>
      <c r="IGS654" s="61"/>
      <c r="IGT654" s="104"/>
      <c r="IGU654" s="60"/>
      <c r="IGV654" s="61"/>
      <c r="IGW654" s="104"/>
      <c r="IGX654" s="60"/>
      <c r="IGY654" s="61"/>
      <c r="IGZ654" s="104"/>
      <c r="IHA654" s="60"/>
      <c r="IHB654" s="61"/>
      <c r="IHC654" s="104"/>
      <c r="IHD654" s="60"/>
      <c r="IHE654" s="61"/>
      <c r="IHF654" s="104"/>
      <c r="IHG654" s="60"/>
      <c r="IHH654" s="61"/>
      <c r="IHI654" s="104"/>
      <c r="IHJ654" s="60"/>
      <c r="IHK654" s="61"/>
      <c r="IHL654" s="104"/>
      <c r="IHM654" s="60"/>
      <c r="IHN654" s="61"/>
      <c r="IHO654" s="104"/>
      <c r="IHP654" s="60"/>
      <c r="IHQ654" s="61"/>
      <c r="IHR654" s="104"/>
      <c r="IHS654" s="60"/>
      <c r="IHT654" s="61"/>
      <c r="IHU654" s="104"/>
      <c r="IHV654" s="60"/>
      <c r="IHW654" s="61"/>
      <c r="IHX654" s="104"/>
      <c r="IHY654" s="60"/>
      <c r="IHZ654" s="61"/>
      <c r="IIA654" s="104"/>
      <c r="IIB654" s="60"/>
      <c r="IIC654" s="61"/>
      <c r="IID654" s="104"/>
      <c r="IIE654" s="60"/>
      <c r="IIF654" s="61"/>
      <c r="IIG654" s="104"/>
      <c r="IIH654" s="60"/>
      <c r="III654" s="61"/>
      <c r="IIJ654" s="104"/>
      <c r="IIK654" s="60"/>
      <c r="IIL654" s="61"/>
      <c r="IIM654" s="104"/>
      <c r="IIN654" s="60"/>
      <c r="IIO654" s="61"/>
      <c r="IIP654" s="104"/>
      <c r="IIQ654" s="60"/>
      <c r="IIR654" s="61"/>
      <c r="IIS654" s="104"/>
      <c r="IIT654" s="60"/>
      <c r="IIU654" s="61"/>
      <c r="IIV654" s="104"/>
      <c r="IIW654" s="60"/>
      <c r="IIX654" s="61"/>
      <c r="IIY654" s="104"/>
      <c r="IIZ654" s="60"/>
      <c r="IJA654" s="61"/>
      <c r="IJB654" s="104"/>
      <c r="IJC654" s="60"/>
      <c r="IJD654" s="61"/>
      <c r="IJE654" s="104"/>
      <c r="IJF654" s="60"/>
      <c r="IJG654" s="61"/>
      <c r="IJH654" s="104"/>
      <c r="IJI654" s="60"/>
      <c r="IJJ654" s="61"/>
      <c r="IJK654" s="104"/>
      <c r="IJL654" s="60"/>
      <c r="IJM654" s="61"/>
      <c r="IJN654" s="104"/>
      <c r="IJO654" s="60"/>
      <c r="IJP654" s="61"/>
      <c r="IJQ654" s="104"/>
      <c r="IJR654" s="60"/>
      <c r="IJS654" s="61"/>
      <c r="IJT654" s="104"/>
      <c r="IJU654" s="60"/>
      <c r="IJV654" s="61"/>
      <c r="IJW654" s="104"/>
      <c r="IJX654" s="60"/>
      <c r="IJY654" s="61"/>
      <c r="IJZ654" s="104"/>
      <c r="IKA654" s="60"/>
      <c r="IKB654" s="61"/>
      <c r="IKC654" s="104"/>
      <c r="IKD654" s="60"/>
      <c r="IKE654" s="61"/>
      <c r="IKF654" s="104"/>
      <c r="IKG654" s="60"/>
      <c r="IKH654" s="61"/>
      <c r="IKI654" s="104"/>
      <c r="IKJ654" s="60"/>
      <c r="IKK654" s="61"/>
      <c r="IKL654" s="104"/>
      <c r="IKM654" s="60"/>
      <c r="IKN654" s="61"/>
      <c r="IKO654" s="104"/>
      <c r="IKP654" s="60"/>
      <c r="IKQ654" s="61"/>
      <c r="IKR654" s="104"/>
      <c r="IKS654" s="60"/>
      <c r="IKT654" s="61"/>
      <c r="IKU654" s="104"/>
      <c r="IKV654" s="60"/>
      <c r="IKW654" s="61"/>
      <c r="IKX654" s="104"/>
      <c r="IKY654" s="60"/>
      <c r="IKZ654" s="61"/>
      <c r="ILA654" s="104"/>
      <c r="ILB654" s="60"/>
      <c r="ILC654" s="61"/>
      <c r="ILD654" s="104"/>
      <c r="ILE654" s="60"/>
      <c r="ILF654" s="61"/>
      <c r="ILG654" s="104"/>
      <c r="ILH654" s="60"/>
      <c r="ILI654" s="61"/>
      <c r="ILJ654" s="104"/>
      <c r="ILK654" s="60"/>
      <c r="ILL654" s="61"/>
      <c r="ILM654" s="104"/>
      <c r="ILN654" s="60"/>
      <c r="ILO654" s="61"/>
      <c r="ILP654" s="104"/>
      <c r="ILQ654" s="60"/>
      <c r="ILR654" s="61"/>
      <c r="ILS654" s="104"/>
      <c r="ILT654" s="60"/>
      <c r="ILU654" s="61"/>
      <c r="ILV654" s="104"/>
      <c r="ILW654" s="60"/>
      <c r="ILX654" s="61"/>
      <c r="ILY654" s="104"/>
      <c r="ILZ654" s="60"/>
      <c r="IMA654" s="61"/>
      <c r="IMB654" s="104"/>
      <c r="IMC654" s="60"/>
      <c r="IMD654" s="61"/>
      <c r="IME654" s="104"/>
      <c r="IMF654" s="60"/>
      <c r="IMG654" s="61"/>
      <c r="IMH654" s="104"/>
      <c r="IMI654" s="60"/>
      <c r="IMJ654" s="61"/>
      <c r="IMK654" s="104"/>
      <c r="IML654" s="60"/>
      <c r="IMM654" s="61"/>
      <c r="IMN654" s="104"/>
      <c r="IMO654" s="60"/>
      <c r="IMP654" s="61"/>
      <c r="IMQ654" s="104"/>
      <c r="IMR654" s="60"/>
      <c r="IMS654" s="61"/>
      <c r="IMT654" s="104"/>
      <c r="IMU654" s="60"/>
      <c r="IMV654" s="61"/>
      <c r="IMW654" s="104"/>
      <c r="IMX654" s="60"/>
      <c r="IMY654" s="61"/>
      <c r="IMZ654" s="104"/>
      <c r="INA654" s="60"/>
      <c r="INB654" s="61"/>
      <c r="INC654" s="104"/>
      <c r="IND654" s="60"/>
      <c r="INE654" s="61"/>
      <c r="INF654" s="104"/>
      <c r="ING654" s="60"/>
      <c r="INH654" s="61"/>
      <c r="INI654" s="104"/>
      <c r="INJ654" s="60"/>
      <c r="INK654" s="61"/>
      <c r="INL654" s="104"/>
      <c r="INM654" s="60"/>
      <c r="INN654" s="61"/>
      <c r="INO654" s="104"/>
      <c r="INP654" s="60"/>
      <c r="INQ654" s="61"/>
      <c r="INR654" s="104"/>
      <c r="INS654" s="60"/>
      <c r="INT654" s="61"/>
      <c r="INU654" s="104"/>
      <c r="INV654" s="60"/>
      <c r="INW654" s="61"/>
      <c r="INX654" s="104"/>
      <c r="INY654" s="60"/>
      <c r="INZ654" s="61"/>
      <c r="IOA654" s="104"/>
      <c r="IOB654" s="60"/>
      <c r="IOC654" s="61"/>
      <c r="IOD654" s="104"/>
      <c r="IOE654" s="60"/>
      <c r="IOF654" s="61"/>
      <c r="IOG654" s="104"/>
      <c r="IOH654" s="60"/>
      <c r="IOI654" s="61"/>
      <c r="IOJ654" s="104"/>
      <c r="IOK654" s="60"/>
      <c r="IOL654" s="61"/>
      <c r="IOM654" s="104"/>
      <c r="ION654" s="60"/>
      <c r="IOO654" s="61"/>
      <c r="IOP654" s="104"/>
      <c r="IOQ654" s="60"/>
      <c r="IOR654" s="61"/>
      <c r="IOS654" s="104"/>
      <c r="IOT654" s="60"/>
      <c r="IOU654" s="61"/>
      <c r="IOV654" s="104"/>
      <c r="IOW654" s="60"/>
      <c r="IOX654" s="61"/>
      <c r="IOY654" s="104"/>
      <c r="IOZ654" s="60"/>
      <c r="IPA654" s="61"/>
      <c r="IPB654" s="104"/>
      <c r="IPC654" s="60"/>
      <c r="IPD654" s="61"/>
      <c r="IPE654" s="104"/>
      <c r="IPF654" s="60"/>
      <c r="IPG654" s="61"/>
      <c r="IPH654" s="104"/>
      <c r="IPI654" s="60"/>
      <c r="IPJ654" s="61"/>
      <c r="IPK654" s="104"/>
      <c r="IPL654" s="60"/>
      <c r="IPM654" s="61"/>
      <c r="IPN654" s="104"/>
      <c r="IPO654" s="60"/>
      <c r="IPP654" s="61"/>
      <c r="IPQ654" s="104"/>
      <c r="IPR654" s="60"/>
      <c r="IPS654" s="61"/>
      <c r="IPT654" s="104"/>
      <c r="IPU654" s="60"/>
      <c r="IPV654" s="61"/>
      <c r="IPW654" s="104"/>
      <c r="IPX654" s="60"/>
      <c r="IPY654" s="61"/>
      <c r="IPZ654" s="104"/>
      <c r="IQA654" s="60"/>
      <c r="IQB654" s="61"/>
      <c r="IQC654" s="104"/>
      <c r="IQD654" s="60"/>
      <c r="IQE654" s="61"/>
      <c r="IQF654" s="104"/>
      <c r="IQG654" s="60"/>
      <c r="IQH654" s="61"/>
      <c r="IQI654" s="104"/>
      <c r="IQJ654" s="60"/>
      <c r="IQK654" s="61"/>
      <c r="IQL654" s="104"/>
      <c r="IQM654" s="60"/>
      <c r="IQN654" s="61"/>
      <c r="IQO654" s="104"/>
      <c r="IQP654" s="60"/>
      <c r="IQQ654" s="61"/>
      <c r="IQR654" s="104"/>
      <c r="IQS654" s="60"/>
      <c r="IQT654" s="61"/>
      <c r="IQU654" s="104"/>
      <c r="IQV654" s="60"/>
      <c r="IQW654" s="61"/>
      <c r="IQX654" s="104"/>
      <c r="IQY654" s="60"/>
      <c r="IQZ654" s="61"/>
      <c r="IRA654" s="104"/>
      <c r="IRB654" s="60"/>
      <c r="IRC654" s="61"/>
      <c r="IRD654" s="104"/>
      <c r="IRE654" s="60"/>
      <c r="IRF654" s="61"/>
      <c r="IRG654" s="104"/>
      <c r="IRH654" s="60"/>
      <c r="IRI654" s="61"/>
      <c r="IRJ654" s="104"/>
      <c r="IRK654" s="60"/>
      <c r="IRL654" s="61"/>
      <c r="IRM654" s="104"/>
      <c r="IRN654" s="60"/>
      <c r="IRO654" s="61"/>
      <c r="IRP654" s="104"/>
      <c r="IRQ654" s="60"/>
      <c r="IRR654" s="61"/>
      <c r="IRS654" s="104"/>
      <c r="IRT654" s="60"/>
      <c r="IRU654" s="61"/>
      <c r="IRV654" s="104"/>
      <c r="IRW654" s="60"/>
      <c r="IRX654" s="61"/>
      <c r="IRY654" s="104"/>
      <c r="IRZ654" s="60"/>
      <c r="ISA654" s="61"/>
      <c r="ISB654" s="104"/>
      <c r="ISC654" s="60"/>
      <c r="ISD654" s="61"/>
      <c r="ISE654" s="104"/>
      <c r="ISF654" s="60"/>
      <c r="ISG654" s="61"/>
      <c r="ISH654" s="104"/>
      <c r="ISI654" s="60"/>
      <c r="ISJ654" s="61"/>
      <c r="ISK654" s="104"/>
      <c r="ISL654" s="60"/>
      <c r="ISM654" s="61"/>
      <c r="ISN654" s="104"/>
      <c r="ISO654" s="60"/>
      <c r="ISP654" s="61"/>
      <c r="ISQ654" s="104"/>
      <c r="ISR654" s="60"/>
      <c r="ISS654" s="61"/>
      <c r="IST654" s="104"/>
      <c r="ISU654" s="60"/>
      <c r="ISV654" s="61"/>
      <c r="ISW654" s="104"/>
      <c r="ISX654" s="60"/>
      <c r="ISY654" s="61"/>
      <c r="ISZ654" s="104"/>
      <c r="ITA654" s="60"/>
      <c r="ITB654" s="61"/>
      <c r="ITC654" s="104"/>
      <c r="ITD654" s="60"/>
      <c r="ITE654" s="61"/>
      <c r="ITF654" s="104"/>
      <c r="ITG654" s="60"/>
      <c r="ITH654" s="61"/>
      <c r="ITI654" s="104"/>
      <c r="ITJ654" s="60"/>
      <c r="ITK654" s="61"/>
      <c r="ITL654" s="104"/>
      <c r="ITM654" s="60"/>
      <c r="ITN654" s="61"/>
      <c r="ITO654" s="104"/>
      <c r="ITP654" s="60"/>
      <c r="ITQ654" s="61"/>
      <c r="ITR654" s="104"/>
      <c r="ITS654" s="60"/>
      <c r="ITT654" s="61"/>
      <c r="ITU654" s="104"/>
      <c r="ITV654" s="60"/>
      <c r="ITW654" s="61"/>
      <c r="ITX654" s="104"/>
      <c r="ITY654" s="60"/>
      <c r="ITZ654" s="61"/>
      <c r="IUA654" s="104"/>
      <c r="IUB654" s="60"/>
      <c r="IUC654" s="61"/>
      <c r="IUD654" s="104"/>
      <c r="IUE654" s="60"/>
      <c r="IUF654" s="61"/>
      <c r="IUG654" s="104"/>
      <c r="IUH654" s="60"/>
      <c r="IUI654" s="61"/>
      <c r="IUJ654" s="104"/>
      <c r="IUK654" s="60"/>
      <c r="IUL654" s="61"/>
      <c r="IUM654" s="104"/>
      <c r="IUN654" s="60"/>
      <c r="IUO654" s="61"/>
      <c r="IUP654" s="104"/>
      <c r="IUQ654" s="60"/>
      <c r="IUR654" s="61"/>
      <c r="IUS654" s="104"/>
      <c r="IUT654" s="60"/>
      <c r="IUU654" s="61"/>
      <c r="IUV654" s="104"/>
      <c r="IUW654" s="60"/>
      <c r="IUX654" s="61"/>
      <c r="IUY654" s="104"/>
      <c r="IUZ654" s="60"/>
      <c r="IVA654" s="61"/>
      <c r="IVB654" s="104"/>
      <c r="IVC654" s="60"/>
      <c r="IVD654" s="61"/>
      <c r="IVE654" s="104"/>
      <c r="IVF654" s="60"/>
      <c r="IVG654" s="61"/>
      <c r="IVH654" s="104"/>
      <c r="IVI654" s="60"/>
      <c r="IVJ654" s="61"/>
      <c r="IVK654" s="104"/>
      <c r="IVL654" s="60"/>
      <c r="IVM654" s="61"/>
      <c r="IVN654" s="104"/>
      <c r="IVO654" s="60"/>
      <c r="IVP654" s="61"/>
      <c r="IVQ654" s="104"/>
      <c r="IVR654" s="60"/>
      <c r="IVS654" s="61"/>
      <c r="IVT654" s="104"/>
      <c r="IVU654" s="60"/>
      <c r="IVV654" s="61"/>
      <c r="IVW654" s="104"/>
      <c r="IVX654" s="60"/>
      <c r="IVY654" s="61"/>
      <c r="IVZ654" s="104"/>
      <c r="IWA654" s="60"/>
      <c r="IWB654" s="61"/>
      <c r="IWC654" s="104"/>
      <c r="IWD654" s="60"/>
      <c r="IWE654" s="61"/>
      <c r="IWF654" s="104"/>
      <c r="IWG654" s="60"/>
      <c r="IWH654" s="61"/>
      <c r="IWI654" s="104"/>
      <c r="IWJ654" s="60"/>
      <c r="IWK654" s="61"/>
      <c r="IWL654" s="104"/>
      <c r="IWM654" s="60"/>
      <c r="IWN654" s="61"/>
      <c r="IWO654" s="104"/>
      <c r="IWP654" s="60"/>
      <c r="IWQ654" s="61"/>
      <c r="IWR654" s="104"/>
      <c r="IWS654" s="60"/>
      <c r="IWT654" s="61"/>
      <c r="IWU654" s="104"/>
      <c r="IWV654" s="60"/>
      <c r="IWW654" s="61"/>
      <c r="IWX654" s="104"/>
      <c r="IWY654" s="60"/>
      <c r="IWZ654" s="61"/>
      <c r="IXA654" s="104"/>
      <c r="IXB654" s="60"/>
      <c r="IXC654" s="61"/>
      <c r="IXD654" s="104"/>
      <c r="IXE654" s="60"/>
      <c r="IXF654" s="61"/>
      <c r="IXG654" s="104"/>
      <c r="IXH654" s="60"/>
      <c r="IXI654" s="61"/>
      <c r="IXJ654" s="104"/>
      <c r="IXK654" s="60"/>
      <c r="IXL654" s="61"/>
      <c r="IXM654" s="104"/>
      <c r="IXN654" s="60"/>
      <c r="IXO654" s="61"/>
      <c r="IXP654" s="104"/>
      <c r="IXQ654" s="60"/>
      <c r="IXR654" s="61"/>
      <c r="IXS654" s="104"/>
      <c r="IXT654" s="60"/>
      <c r="IXU654" s="61"/>
      <c r="IXV654" s="104"/>
      <c r="IXW654" s="60"/>
      <c r="IXX654" s="61"/>
      <c r="IXY654" s="104"/>
      <c r="IXZ654" s="60"/>
      <c r="IYA654" s="61"/>
      <c r="IYB654" s="104"/>
      <c r="IYC654" s="60"/>
      <c r="IYD654" s="61"/>
      <c r="IYE654" s="104"/>
      <c r="IYF654" s="60"/>
      <c r="IYG654" s="61"/>
      <c r="IYH654" s="104"/>
      <c r="IYI654" s="60"/>
      <c r="IYJ654" s="61"/>
      <c r="IYK654" s="104"/>
      <c r="IYL654" s="60"/>
      <c r="IYM654" s="61"/>
      <c r="IYN654" s="104"/>
      <c r="IYO654" s="60"/>
      <c r="IYP654" s="61"/>
      <c r="IYQ654" s="104"/>
      <c r="IYR654" s="60"/>
      <c r="IYS654" s="61"/>
      <c r="IYT654" s="104"/>
      <c r="IYU654" s="60"/>
      <c r="IYV654" s="61"/>
      <c r="IYW654" s="104"/>
      <c r="IYX654" s="60"/>
      <c r="IYY654" s="61"/>
      <c r="IYZ654" s="104"/>
      <c r="IZA654" s="60"/>
      <c r="IZB654" s="61"/>
      <c r="IZC654" s="104"/>
      <c r="IZD654" s="60"/>
      <c r="IZE654" s="61"/>
      <c r="IZF654" s="104"/>
      <c r="IZG654" s="60"/>
      <c r="IZH654" s="61"/>
      <c r="IZI654" s="104"/>
      <c r="IZJ654" s="60"/>
      <c r="IZK654" s="61"/>
      <c r="IZL654" s="104"/>
      <c r="IZM654" s="60"/>
      <c r="IZN654" s="61"/>
      <c r="IZO654" s="104"/>
      <c r="IZP654" s="60"/>
      <c r="IZQ654" s="61"/>
      <c r="IZR654" s="104"/>
      <c r="IZS654" s="60"/>
      <c r="IZT654" s="61"/>
      <c r="IZU654" s="104"/>
      <c r="IZV654" s="60"/>
      <c r="IZW654" s="61"/>
      <c r="IZX654" s="104"/>
      <c r="IZY654" s="60"/>
      <c r="IZZ654" s="61"/>
      <c r="JAA654" s="104"/>
      <c r="JAB654" s="60"/>
      <c r="JAC654" s="61"/>
      <c r="JAD654" s="104"/>
      <c r="JAE654" s="60"/>
      <c r="JAF654" s="61"/>
      <c r="JAG654" s="104"/>
      <c r="JAH654" s="60"/>
      <c r="JAI654" s="61"/>
      <c r="JAJ654" s="104"/>
      <c r="JAK654" s="60"/>
      <c r="JAL654" s="61"/>
      <c r="JAM654" s="104"/>
      <c r="JAN654" s="60"/>
      <c r="JAO654" s="61"/>
      <c r="JAP654" s="104"/>
      <c r="JAQ654" s="60"/>
      <c r="JAR654" s="61"/>
      <c r="JAS654" s="104"/>
      <c r="JAT654" s="60"/>
      <c r="JAU654" s="61"/>
      <c r="JAV654" s="104"/>
      <c r="JAW654" s="60"/>
      <c r="JAX654" s="61"/>
      <c r="JAY654" s="104"/>
      <c r="JAZ654" s="60"/>
      <c r="JBA654" s="61"/>
      <c r="JBB654" s="104"/>
      <c r="JBC654" s="60"/>
      <c r="JBD654" s="61"/>
      <c r="JBE654" s="104"/>
      <c r="JBF654" s="60"/>
      <c r="JBG654" s="61"/>
      <c r="JBH654" s="104"/>
      <c r="JBI654" s="60"/>
      <c r="JBJ654" s="61"/>
      <c r="JBK654" s="104"/>
      <c r="JBL654" s="60"/>
      <c r="JBM654" s="61"/>
      <c r="JBN654" s="104"/>
      <c r="JBO654" s="60"/>
      <c r="JBP654" s="61"/>
      <c r="JBQ654" s="104"/>
      <c r="JBR654" s="60"/>
      <c r="JBS654" s="61"/>
      <c r="JBT654" s="104"/>
      <c r="JBU654" s="60"/>
      <c r="JBV654" s="61"/>
      <c r="JBW654" s="104"/>
      <c r="JBX654" s="60"/>
      <c r="JBY654" s="61"/>
      <c r="JBZ654" s="104"/>
      <c r="JCA654" s="60"/>
      <c r="JCB654" s="61"/>
      <c r="JCC654" s="104"/>
      <c r="JCD654" s="60"/>
      <c r="JCE654" s="61"/>
      <c r="JCF654" s="104"/>
      <c r="JCG654" s="60"/>
      <c r="JCH654" s="61"/>
      <c r="JCI654" s="104"/>
      <c r="JCJ654" s="60"/>
      <c r="JCK654" s="61"/>
      <c r="JCL654" s="104"/>
      <c r="JCM654" s="60"/>
      <c r="JCN654" s="61"/>
      <c r="JCO654" s="104"/>
      <c r="JCP654" s="60"/>
      <c r="JCQ654" s="61"/>
      <c r="JCR654" s="104"/>
      <c r="JCS654" s="60"/>
      <c r="JCT654" s="61"/>
      <c r="JCU654" s="104"/>
      <c r="JCV654" s="60"/>
      <c r="JCW654" s="61"/>
      <c r="JCX654" s="104"/>
      <c r="JCY654" s="60"/>
      <c r="JCZ654" s="61"/>
      <c r="JDA654" s="104"/>
      <c r="JDB654" s="60"/>
      <c r="JDC654" s="61"/>
      <c r="JDD654" s="104"/>
      <c r="JDE654" s="60"/>
      <c r="JDF654" s="61"/>
      <c r="JDG654" s="104"/>
      <c r="JDH654" s="60"/>
      <c r="JDI654" s="61"/>
      <c r="JDJ654" s="104"/>
      <c r="JDK654" s="60"/>
      <c r="JDL654" s="61"/>
      <c r="JDM654" s="104"/>
      <c r="JDN654" s="60"/>
      <c r="JDO654" s="61"/>
      <c r="JDP654" s="104"/>
      <c r="JDQ654" s="60"/>
      <c r="JDR654" s="61"/>
      <c r="JDS654" s="104"/>
      <c r="JDT654" s="60"/>
      <c r="JDU654" s="61"/>
      <c r="JDV654" s="104"/>
      <c r="JDW654" s="60"/>
      <c r="JDX654" s="61"/>
      <c r="JDY654" s="104"/>
      <c r="JDZ654" s="60"/>
      <c r="JEA654" s="61"/>
      <c r="JEB654" s="104"/>
      <c r="JEC654" s="60"/>
      <c r="JED654" s="61"/>
      <c r="JEE654" s="104"/>
      <c r="JEF654" s="60"/>
      <c r="JEG654" s="61"/>
      <c r="JEH654" s="104"/>
      <c r="JEI654" s="60"/>
      <c r="JEJ654" s="61"/>
      <c r="JEK654" s="104"/>
      <c r="JEL654" s="60"/>
      <c r="JEM654" s="61"/>
      <c r="JEN654" s="104"/>
      <c r="JEO654" s="60"/>
      <c r="JEP654" s="61"/>
      <c r="JEQ654" s="104"/>
      <c r="JER654" s="60"/>
      <c r="JES654" s="61"/>
      <c r="JET654" s="104"/>
      <c r="JEU654" s="60"/>
      <c r="JEV654" s="61"/>
      <c r="JEW654" s="104"/>
      <c r="JEX654" s="60"/>
      <c r="JEY654" s="61"/>
      <c r="JEZ654" s="104"/>
      <c r="JFA654" s="60"/>
      <c r="JFB654" s="61"/>
      <c r="JFC654" s="104"/>
      <c r="JFD654" s="60"/>
      <c r="JFE654" s="61"/>
      <c r="JFF654" s="104"/>
      <c r="JFG654" s="60"/>
      <c r="JFH654" s="61"/>
      <c r="JFI654" s="104"/>
      <c r="JFJ654" s="60"/>
      <c r="JFK654" s="61"/>
      <c r="JFL654" s="104"/>
      <c r="JFM654" s="60"/>
      <c r="JFN654" s="61"/>
      <c r="JFO654" s="104"/>
      <c r="JFP654" s="60"/>
      <c r="JFQ654" s="61"/>
      <c r="JFR654" s="104"/>
      <c r="JFS654" s="60"/>
      <c r="JFT654" s="61"/>
      <c r="JFU654" s="104"/>
      <c r="JFV654" s="60"/>
      <c r="JFW654" s="61"/>
      <c r="JFX654" s="104"/>
      <c r="JFY654" s="60"/>
      <c r="JFZ654" s="61"/>
      <c r="JGA654" s="104"/>
      <c r="JGB654" s="60"/>
      <c r="JGC654" s="61"/>
      <c r="JGD654" s="104"/>
      <c r="JGE654" s="60"/>
      <c r="JGF654" s="61"/>
      <c r="JGG654" s="104"/>
      <c r="JGH654" s="60"/>
      <c r="JGI654" s="61"/>
      <c r="JGJ654" s="104"/>
      <c r="JGK654" s="60"/>
      <c r="JGL654" s="61"/>
      <c r="JGM654" s="104"/>
      <c r="JGN654" s="60"/>
      <c r="JGO654" s="61"/>
      <c r="JGP654" s="104"/>
      <c r="JGQ654" s="60"/>
      <c r="JGR654" s="61"/>
      <c r="JGS654" s="104"/>
      <c r="JGT654" s="60"/>
      <c r="JGU654" s="61"/>
      <c r="JGV654" s="104"/>
      <c r="JGW654" s="60"/>
      <c r="JGX654" s="61"/>
      <c r="JGY654" s="104"/>
      <c r="JGZ654" s="60"/>
      <c r="JHA654" s="61"/>
      <c r="JHB654" s="104"/>
      <c r="JHC654" s="60"/>
      <c r="JHD654" s="61"/>
      <c r="JHE654" s="104"/>
      <c r="JHF654" s="60"/>
      <c r="JHG654" s="61"/>
      <c r="JHH654" s="104"/>
      <c r="JHI654" s="60"/>
      <c r="JHJ654" s="61"/>
      <c r="JHK654" s="104"/>
      <c r="JHL654" s="60"/>
      <c r="JHM654" s="61"/>
      <c r="JHN654" s="104"/>
      <c r="JHO654" s="60"/>
      <c r="JHP654" s="61"/>
      <c r="JHQ654" s="104"/>
      <c r="JHR654" s="60"/>
      <c r="JHS654" s="61"/>
      <c r="JHT654" s="104"/>
      <c r="JHU654" s="60"/>
      <c r="JHV654" s="61"/>
      <c r="JHW654" s="104"/>
      <c r="JHX654" s="60"/>
      <c r="JHY654" s="61"/>
      <c r="JHZ654" s="104"/>
      <c r="JIA654" s="60"/>
      <c r="JIB654" s="61"/>
      <c r="JIC654" s="104"/>
      <c r="JID654" s="60"/>
      <c r="JIE654" s="61"/>
      <c r="JIF654" s="104"/>
      <c r="JIG654" s="60"/>
      <c r="JIH654" s="61"/>
      <c r="JII654" s="104"/>
      <c r="JIJ654" s="60"/>
      <c r="JIK654" s="61"/>
      <c r="JIL654" s="104"/>
      <c r="JIM654" s="60"/>
      <c r="JIN654" s="61"/>
      <c r="JIO654" s="104"/>
      <c r="JIP654" s="60"/>
      <c r="JIQ654" s="61"/>
      <c r="JIR654" s="104"/>
      <c r="JIS654" s="60"/>
      <c r="JIT654" s="61"/>
      <c r="JIU654" s="104"/>
      <c r="JIV654" s="60"/>
      <c r="JIW654" s="61"/>
      <c r="JIX654" s="104"/>
      <c r="JIY654" s="60"/>
      <c r="JIZ654" s="61"/>
      <c r="JJA654" s="104"/>
      <c r="JJB654" s="60"/>
      <c r="JJC654" s="61"/>
      <c r="JJD654" s="104"/>
      <c r="JJE654" s="60"/>
      <c r="JJF654" s="61"/>
      <c r="JJG654" s="104"/>
      <c r="JJH654" s="60"/>
      <c r="JJI654" s="61"/>
      <c r="JJJ654" s="104"/>
      <c r="JJK654" s="60"/>
      <c r="JJL654" s="61"/>
      <c r="JJM654" s="104"/>
      <c r="JJN654" s="60"/>
      <c r="JJO654" s="61"/>
      <c r="JJP654" s="104"/>
      <c r="JJQ654" s="60"/>
      <c r="JJR654" s="61"/>
      <c r="JJS654" s="104"/>
      <c r="JJT654" s="60"/>
      <c r="JJU654" s="61"/>
      <c r="JJV654" s="104"/>
      <c r="JJW654" s="60"/>
      <c r="JJX654" s="61"/>
      <c r="JJY654" s="104"/>
      <c r="JJZ654" s="60"/>
      <c r="JKA654" s="61"/>
      <c r="JKB654" s="104"/>
      <c r="JKC654" s="60"/>
      <c r="JKD654" s="61"/>
      <c r="JKE654" s="104"/>
      <c r="JKF654" s="60"/>
      <c r="JKG654" s="61"/>
      <c r="JKH654" s="104"/>
      <c r="JKI654" s="60"/>
      <c r="JKJ654" s="61"/>
      <c r="JKK654" s="104"/>
      <c r="JKL654" s="60"/>
      <c r="JKM654" s="61"/>
      <c r="JKN654" s="104"/>
      <c r="JKO654" s="60"/>
      <c r="JKP654" s="61"/>
      <c r="JKQ654" s="104"/>
      <c r="JKR654" s="60"/>
      <c r="JKS654" s="61"/>
      <c r="JKT654" s="104"/>
      <c r="JKU654" s="60"/>
      <c r="JKV654" s="61"/>
      <c r="JKW654" s="104"/>
      <c r="JKX654" s="60"/>
      <c r="JKY654" s="61"/>
      <c r="JKZ654" s="104"/>
      <c r="JLA654" s="60"/>
      <c r="JLB654" s="61"/>
      <c r="JLC654" s="104"/>
      <c r="JLD654" s="60"/>
      <c r="JLE654" s="61"/>
      <c r="JLF654" s="104"/>
      <c r="JLG654" s="60"/>
      <c r="JLH654" s="61"/>
      <c r="JLI654" s="104"/>
      <c r="JLJ654" s="60"/>
      <c r="JLK654" s="61"/>
      <c r="JLL654" s="104"/>
      <c r="JLM654" s="60"/>
      <c r="JLN654" s="61"/>
      <c r="JLO654" s="104"/>
      <c r="JLP654" s="60"/>
      <c r="JLQ654" s="61"/>
      <c r="JLR654" s="104"/>
      <c r="JLS654" s="60"/>
      <c r="JLT654" s="61"/>
      <c r="JLU654" s="104"/>
      <c r="JLV654" s="60"/>
      <c r="JLW654" s="61"/>
      <c r="JLX654" s="104"/>
      <c r="JLY654" s="60"/>
      <c r="JLZ654" s="61"/>
      <c r="JMA654" s="104"/>
      <c r="JMB654" s="60"/>
      <c r="JMC654" s="61"/>
      <c r="JMD654" s="104"/>
      <c r="JME654" s="60"/>
      <c r="JMF654" s="61"/>
      <c r="JMG654" s="104"/>
      <c r="JMH654" s="60"/>
      <c r="JMI654" s="61"/>
      <c r="JMJ654" s="104"/>
      <c r="JMK654" s="60"/>
      <c r="JML654" s="61"/>
      <c r="JMM654" s="104"/>
      <c r="JMN654" s="60"/>
      <c r="JMO654" s="61"/>
      <c r="JMP654" s="104"/>
      <c r="JMQ654" s="60"/>
      <c r="JMR654" s="61"/>
      <c r="JMS654" s="104"/>
      <c r="JMT654" s="60"/>
      <c r="JMU654" s="61"/>
      <c r="JMV654" s="104"/>
      <c r="JMW654" s="60"/>
      <c r="JMX654" s="61"/>
      <c r="JMY654" s="104"/>
      <c r="JMZ654" s="60"/>
      <c r="JNA654" s="61"/>
      <c r="JNB654" s="104"/>
      <c r="JNC654" s="60"/>
      <c r="JND654" s="61"/>
      <c r="JNE654" s="104"/>
      <c r="JNF654" s="60"/>
      <c r="JNG654" s="61"/>
      <c r="JNH654" s="104"/>
      <c r="JNI654" s="60"/>
      <c r="JNJ654" s="61"/>
      <c r="JNK654" s="104"/>
      <c r="JNL654" s="60"/>
      <c r="JNM654" s="61"/>
      <c r="JNN654" s="104"/>
      <c r="JNO654" s="60"/>
      <c r="JNP654" s="61"/>
      <c r="JNQ654" s="104"/>
      <c r="JNR654" s="60"/>
      <c r="JNS654" s="61"/>
      <c r="JNT654" s="104"/>
      <c r="JNU654" s="60"/>
      <c r="JNV654" s="61"/>
      <c r="JNW654" s="104"/>
      <c r="JNX654" s="60"/>
      <c r="JNY654" s="61"/>
      <c r="JNZ654" s="104"/>
      <c r="JOA654" s="60"/>
      <c r="JOB654" s="61"/>
      <c r="JOC654" s="104"/>
      <c r="JOD654" s="60"/>
      <c r="JOE654" s="61"/>
      <c r="JOF654" s="104"/>
      <c r="JOG654" s="60"/>
      <c r="JOH654" s="61"/>
      <c r="JOI654" s="104"/>
      <c r="JOJ654" s="60"/>
      <c r="JOK654" s="61"/>
      <c r="JOL654" s="104"/>
      <c r="JOM654" s="60"/>
      <c r="JON654" s="61"/>
      <c r="JOO654" s="104"/>
      <c r="JOP654" s="60"/>
      <c r="JOQ654" s="61"/>
      <c r="JOR654" s="104"/>
      <c r="JOS654" s="60"/>
      <c r="JOT654" s="61"/>
      <c r="JOU654" s="104"/>
      <c r="JOV654" s="60"/>
      <c r="JOW654" s="61"/>
      <c r="JOX654" s="104"/>
      <c r="JOY654" s="60"/>
      <c r="JOZ654" s="61"/>
      <c r="JPA654" s="104"/>
      <c r="JPB654" s="60"/>
      <c r="JPC654" s="61"/>
      <c r="JPD654" s="104"/>
      <c r="JPE654" s="60"/>
      <c r="JPF654" s="61"/>
      <c r="JPG654" s="104"/>
      <c r="JPH654" s="60"/>
      <c r="JPI654" s="61"/>
      <c r="JPJ654" s="104"/>
      <c r="JPK654" s="60"/>
      <c r="JPL654" s="61"/>
      <c r="JPM654" s="104"/>
      <c r="JPN654" s="60"/>
      <c r="JPO654" s="61"/>
      <c r="JPP654" s="104"/>
      <c r="JPQ654" s="60"/>
      <c r="JPR654" s="61"/>
      <c r="JPS654" s="104"/>
      <c r="JPT654" s="60"/>
      <c r="JPU654" s="61"/>
      <c r="JPV654" s="104"/>
      <c r="JPW654" s="60"/>
      <c r="JPX654" s="61"/>
      <c r="JPY654" s="104"/>
      <c r="JPZ654" s="60"/>
      <c r="JQA654" s="61"/>
      <c r="JQB654" s="104"/>
      <c r="JQC654" s="60"/>
      <c r="JQD654" s="61"/>
      <c r="JQE654" s="104"/>
      <c r="JQF654" s="60"/>
      <c r="JQG654" s="61"/>
      <c r="JQH654" s="104"/>
      <c r="JQI654" s="60"/>
      <c r="JQJ654" s="61"/>
      <c r="JQK654" s="104"/>
      <c r="JQL654" s="60"/>
      <c r="JQM654" s="61"/>
      <c r="JQN654" s="104"/>
      <c r="JQO654" s="60"/>
      <c r="JQP654" s="61"/>
      <c r="JQQ654" s="104"/>
      <c r="JQR654" s="60"/>
      <c r="JQS654" s="61"/>
      <c r="JQT654" s="104"/>
      <c r="JQU654" s="60"/>
      <c r="JQV654" s="61"/>
      <c r="JQW654" s="104"/>
      <c r="JQX654" s="60"/>
      <c r="JQY654" s="61"/>
      <c r="JQZ654" s="104"/>
      <c r="JRA654" s="60"/>
      <c r="JRB654" s="61"/>
      <c r="JRC654" s="104"/>
      <c r="JRD654" s="60"/>
      <c r="JRE654" s="61"/>
      <c r="JRF654" s="104"/>
      <c r="JRG654" s="60"/>
      <c r="JRH654" s="61"/>
      <c r="JRI654" s="104"/>
      <c r="JRJ654" s="60"/>
      <c r="JRK654" s="61"/>
      <c r="JRL654" s="104"/>
      <c r="JRM654" s="60"/>
      <c r="JRN654" s="61"/>
      <c r="JRO654" s="104"/>
      <c r="JRP654" s="60"/>
      <c r="JRQ654" s="61"/>
      <c r="JRR654" s="104"/>
      <c r="JRS654" s="60"/>
      <c r="JRT654" s="61"/>
      <c r="JRU654" s="104"/>
      <c r="JRV654" s="60"/>
      <c r="JRW654" s="61"/>
      <c r="JRX654" s="104"/>
      <c r="JRY654" s="60"/>
      <c r="JRZ654" s="61"/>
      <c r="JSA654" s="104"/>
      <c r="JSB654" s="60"/>
      <c r="JSC654" s="61"/>
      <c r="JSD654" s="104"/>
      <c r="JSE654" s="60"/>
      <c r="JSF654" s="61"/>
      <c r="JSG654" s="104"/>
      <c r="JSH654" s="60"/>
      <c r="JSI654" s="61"/>
      <c r="JSJ654" s="104"/>
      <c r="JSK654" s="60"/>
      <c r="JSL654" s="61"/>
      <c r="JSM654" s="104"/>
      <c r="JSN654" s="60"/>
      <c r="JSO654" s="61"/>
      <c r="JSP654" s="104"/>
      <c r="JSQ654" s="60"/>
      <c r="JSR654" s="61"/>
      <c r="JSS654" s="104"/>
      <c r="JST654" s="60"/>
      <c r="JSU654" s="61"/>
      <c r="JSV654" s="104"/>
      <c r="JSW654" s="60"/>
      <c r="JSX654" s="61"/>
      <c r="JSY654" s="104"/>
      <c r="JSZ654" s="60"/>
      <c r="JTA654" s="61"/>
      <c r="JTB654" s="104"/>
      <c r="JTC654" s="60"/>
      <c r="JTD654" s="61"/>
      <c r="JTE654" s="104"/>
      <c r="JTF654" s="60"/>
      <c r="JTG654" s="61"/>
      <c r="JTH654" s="104"/>
      <c r="JTI654" s="60"/>
      <c r="JTJ654" s="61"/>
      <c r="JTK654" s="104"/>
      <c r="JTL654" s="60"/>
      <c r="JTM654" s="61"/>
      <c r="JTN654" s="104"/>
      <c r="JTO654" s="60"/>
      <c r="JTP654" s="61"/>
      <c r="JTQ654" s="104"/>
      <c r="JTR654" s="60"/>
      <c r="JTS654" s="61"/>
      <c r="JTT654" s="104"/>
      <c r="JTU654" s="60"/>
      <c r="JTV654" s="61"/>
      <c r="JTW654" s="104"/>
      <c r="JTX654" s="60"/>
      <c r="JTY654" s="61"/>
      <c r="JTZ654" s="104"/>
      <c r="JUA654" s="60"/>
      <c r="JUB654" s="61"/>
      <c r="JUC654" s="104"/>
      <c r="JUD654" s="60"/>
      <c r="JUE654" s="61"/>
      <c r="JUF654" s="104"/>
      <c r="JUG654" s="60"/>
      <c r="JUH654" s="61"/>
      <c r="JUI654" s="104"/>
      <c r="JUJ654" s="60"/>
      <c r="JUK654" s="61"/>
      <c r="JUL654" s="104"/>
      <c r="JUM654" s="60"/>
      <c r="JUN654" s="61"/>
      <c r="JUO654" s="104"/>
      <c r="JUP654" s="60"/>
      <c r="JUQ654" s="61"/>
      <c r="JUR654" s="104"/>
      <c r="JUS654" s="60"/>
      <c r="JUT654" s="61"/>
      <c r="JUU654" s="104"/>
      <c r="JUV654" s="60"/>
      <c r="JUW654" s="61"/>
      <c r="JUX654" s="104"/>
      <c r="JUY654" s="60"/>
      <c r="JUZ654" s="61"/>
      <c r="JVA654" s="104"/>
      <c r="JVB654" s="60"/>
      <c r="JVC654" s="61"/>
      <c r="JVD654" s="104"/>
      <c r="JVE654" s="60"/>
      <c r="JVF654" s="61"/>
      <c r="JVG654" s="104"/>
      <c r="JVH654" s="60"/>
      <c r="JVI654" s="61"/>
      <c r="JVJ654" s="104"/>
      <c r="JVK654" s="60"/>
      <c r="JVL654" s="61"/>
      <c r="JVM654" s="104"/>
      <c r="JVN654" s="60"/>
      <c r="JVO654" s="61"/>
      <c r="JVP654" s="104"/>
      <c r="JVQ654" s="60"/>
      <c r="JVR654" s="61"/>
      <c r="JVS654" s="104"/>
      <c r="JVT654" s="60"/>
      <c r="JVU654" s="61"/>
      <c r="JVV654" s="104"/>
      <c r="JVW654" s="60"/>
      <c r="JVX654" s="61"/>
      <c r="JVY654" s="104"/>
      <c r="JVZ654" s="60"/>
      <c r="JWA654" s="61"/>
      <c r="JWB654" s="104"/>
      <c r="JWC654" s="60"/>
      <c r="JWD654" s="61"/>
      <c r="JWE654" s="104"/>
      <c r="JWF654" s="60"/>
      <c r="JWG654" s="61"/>
      <c r="JWH654" s="104"/>
      <c r="JWI654" s="60"/>
      <c r="JWJ654" s="61"/>
      <c r="JWK654" s="104"/>
      <c r="JWL654" s="60"/>
      <c r="JWM654" s="61"/>
      <c r="JWN654" s="104"/>
      <c r="JWO654" s="60"/>
      <c r="JWP654" s="61"/>
      <c r="JWQ654" s="104"/>
      <c r="JWR654" s="60"/>
      <c r="JWS654" s="61"/>
      <c r="JWT654" s="104"/>
      <c r="JWU654" s="60"/>
      <c r="JWV654" s="61"/>
      <c r="JWW654" s="104"/>
      <c r="JWX654" s="60"/>
      <c r="JWY654" s="61"/>
      <c r="JWZ654" s="104"/>
      <c r="JXA654" s="60"/>
      <c r="JXB654" s="61"/>
      <c r="JXC654" s="104"/>
      <c r="JXD654" s="60"/>
      <c r="JXE654" s="61"/>
      <c r="JXF654" s="104"/>
      <c r="JXG654" s="60"/>
      <c r="JXH654" s="61"/>
      <c r="JXI654" s="104"/>
      <c r="JXJ654" s="60"/>
      <c r="JXK654" s="61"/>
      <c r="JXL654" s="104"/>
      <c r="JXM654" s="60"/>
      <c r="JXN654" s="61"/>
      <c r="JXO654" s="104"/>
      <c r="JXP654" s="60"/>
      <c r="JXQ654" s="61"/>
      <c r="JXR654" s="104"/>
      <c r="JXS654" s="60"/>
      <c r="JXT654" s="61"/>
      <c r="JXU654" s="104"/>
      <c r="JXV654" s="60"/>
      <c r="JXW654" s="61"/>
      <c r="JXX654" s="104"/>
      <c r="JXY654" s="60"/>
      <c r="JXZ654" s="61"/>
      <c r="JYA654" s="104"/>
      <c r="JYB654" s="60"/>
      <c r="JYC654" s="61"/>
      <c r="JYD654" s="104"/>
      <c r="JYE654" s="60"/>
      <c r="JYF654" s="61"/>
      <c r="JYG654" s="104"/>
      <c r="JYH654" s="60"/>
      <c r="JYI654" s="61"/>
      <c r="JYJ654" s="104"/>
      <c r="JYK654" s="60"/>
      <c r="JYL654" s="61"/>
      <c r="JYM654" s="104"/>
      <c r="JYN654" s="60"/>
      <c r="JYO654" s="61"/>
      <c r="JYP654" s="104"/>
      <c r="JYQ654" s="60"/>
      <c r="JYR654" s="61"/>
      <c r="JYS654" s="104"/>
      <c r="JYT654" s="60"/>
      <c r="JYU654" s="61"/>
      <c r="JYV654" s="104"/>
      <c r="JYW654" s="60"/>
      <c r="JYX654" s="61"/>
      <c r="JYY654" s="104"/>
      <c r="JYZ654" s="60"/>
      <c r="JZA654" s="61"/>
      <c r="JZB654" s="104"/>
      <c r="JZC654" s="60"/>
      <c r="JZD654" s="61"/>
      <c r="JZE654" s="104"/>
      <c r="JZF654" s="60"/>
      <c r="JZG654" s="61"/>
      <c r="JZH654" s="104"/>
      <c r="JZI654" s="60"/>
      <c r="JZJ654" s="61"/>
      <c r="JZK654" s="104"/>
      <c r="JZL654" s="60"/>
      <c r="JZM654" s="61"/>
      <c r="JZN654" s="104"/>
      <c r="JZO654" s="60"/>
      <c r="JZP654" s="61"/>
      <c r="JZQ654" s="104"/>
      <c r="JZR654" s="60"/>
      <c r="JZS654" s="61"/>
      <c r="JZT654" s="104"/>
      <c r="JZU654" s="60"/>
      <c r="JZV654" s="61"/>
      <c r="JZW654" s="104"/>
      <c r="JZX654" s="60"/>
      <c r="JZY654" s="61"/>
      <c r="JZZ654" s="104"/>
      <c r="KAA654" s="60"/>
      <c r="KAB654" s="61"/>
      <c r="KAC654" s="104"/>
      <c r="KAD654" s="60"/>
      <c r="KAE654" s="61"/>
      <c r="KAF654" s="104"/>
      <c r="KAG654" s="60"/>
      <c r="KAH654" s="61"/>
      <c r="KAI654" s="104"/>
      <c r="KAJ654" s="60"/>
      <c r="KAK654" s="61"/>
      <c r="KAL654" s="104"/>
      <c r="KAM654" s="60"/>
      <c r="KAN654" s="61"/>
      <c r="KAO654" s="104"/>
      <c r="KAP654" s="60"/>
      <c r="KAQ654" s="61"/>
      <c r="KAR654" s="104"/>
      <c r="KAS654" s="60"/>
      <c r="KAT654" s="61"/>
      <c r="KAU654" s="104"/>
      <c r="KAV654" s="60"/>
      <c r="KAW654" s="61"/>
      <c r="KAX654" s="104"/>
      <c r="KAY654" s="60"/>
      <c r="KAZ654" s="61"/>
      <c r="KBA654" s="104"/>
      <c r="KBB654" s="60"/>
      <c r="KBC654" s="61"/>
      <c r="KBD654" s="104"/>
      <c r="KBE654" s="60"/>
      <c r="KBF654" s="61"/>
      <c r="KBG654" s="104"/>
      <c r="KBH654" s="60"/>
      <c r="KBI654" s="61"/>
      <c r="KBJ654" s="104"/>
      <c r="KBK654" s="60"/>
      <c r="KBL654" s="61"/>
      <c r="KBM654" s="104"/>
      <c r="KBN654" s="60"/>
      <c r="KBO654" s="61"/>
      <c r="KBP654" s="104"/>
      <c r="KBQ654" s="60"/>
      <c r="KBR654" s="61"/>
      <c r="KBS654" s="104"/>
      <c r="KBT654" s="60"/>
      <c r="KBU654" s="61"/>
      <c r="KBV654" s="104"/>
      <c r="KBW654" s="60"/>
      <c r="KBX654" s="61"/>
      <c r="KBY654" s="104"/>
      <c r="KBZ654" s="60"/>
      <c r="KCA654" s="61"/>
      <c r="KCB654" s="104"/>
      <c r="KCC654" s="60"/>
      <c r="KCD654" s="61"/>
      <c r="KCE654" s="104"/>
      <c r="KCF654" s="60"/>
      <c r="KCG654" s="61"/>
      <c r="KCH654" s="104"/>
      <c r="KCI654" s="60"/>
      <c r="KCJ654" s="61"/>
      <c r="KCK654" s="104"/>
      <c r="KCL654" s="60"/>
      <c r="KCM654" s="61"/>
      <c r="KCN654" s="104"/>
      <c r="KCO654" s="60"/>
      <c r="KCP654" s="61"/>
      <c r="KCQ654" s="104"/>
      <c r="KCR654" s="60"/>
      <c r="KCS654" s="61"/>
      <c r="KCT654" s="104"/>
      <c r="KCU654" s="60"/>
      <c r="KCV654" s="61"/>
      <c r="KCW654" s="104"/>
      <c r="KCX654" s="60"/>
      <c r="KCY654" s="61"/>
      <c r="KCZ654" s="104"/>
      <c r="KDA654" s="60"/>
      <c r="KDB654" s="61"/>
      <c r="KDC654" s="104"/>
      <c r="KDD654" s="60"/>
      <c r="KDE654" s="61"/>
      <c r="KDF654" s="104"/>
      <c r="KDG654" s="60"/>
      <c r="KDH654" s="61"/>
      <c r="KDI654" s="104"/>
      <c r="KDJ654" s="60"/>
      <c r="KDK654" s="61"/>
      <c r="KDL654" s="104"/>
      <c r="KDM654" s="60"/>
      <c r="KDN654" s="61"/>
      <c r="KDO654" s="104"/>
      <c r="KDP654" s="60"/>
      <c r="KDQ654" s="61"/>
      <c r="KDR654" s="104"/>
      <c r="KDS654" s="60"/>
      <c r="KDT654" s="61"/>
      <c r="KDU654" s="104"/>
      <c r="KDV654" s="60"/>
      <c r="KDW654" s="61"/>
      <c r="KDX654" s="104"/>
      <c r="KDY654" s="60"/>
      <c r="KDZ654" s="61"/>
      <c r="KEA654" s="104"/>
      <c r="KEB654" s="60"/>
      <c r="KEC654" s="61"/>
      <c r="KED654" s="104"/>
      <c r="KEE654" s="60"/>
      <c r="KEF654" s="61"/>
      <c r="KEG654" s="104"/>
      <c r="KEH654" s="60"/>
      <c r="KEI654" s="61"/>
      <c r="KEJ654" s="104"/>
      <c r="KEK654" s="60"/>
      <c r="KEL654" s="61"/>
      <c r="KEM654" s="104"/>
      <c r="KEN654" s="60"/>
      <c r="KEO654" s="61"/>
      <c r="KEP654" s="104"/>
      <c r="KEQ654" s="60"/>
      <c r="KER654" s="61"/>
      <c r="KES654" s="104"/>
      <c r="KET654" s="60"/>
      <c r="KEU654" s="61"/>
      <c r="KEV654" s="104"/>
      <c r="KEW654" s="60"/>
      <c r="KEX654" s="61"/>
      <c r="KEY654" s="104"/>
      <c r="KEZ654" s="60"/>
      <c r="KFA654" s="61"/>
      <c r="KFB654" s="104"/>
      <c r="KFC654" s="60"/>
      <c r="KFD654" s="61"/>
      <c r="KFE654" s="104"/>
      <c r="KFF654" s="60"/>
      <c r="KFG654" s="61"/>
      <c r="KFH654" s="104"/>
      <c r="KFI654" s="60"/>
      <c r="KFJ654" s="61"/>
      <c r="KFK654" s="104"/>
      <c r="KFL654" s="60"/>
      <c r="KFM654" s="61"/>
      <c r="KFN654" s="104"/>
      <c r="KFO654" s="60"/>
      <c r="KFP654" s="61"/>
      <c r="KFQ654" s="104"/>
      <c r="KFR654" s="60"/>
      <c r="KFS654" s="61"/>
      <c r="KFT654" s="104"/>
      <c r="KFU654" s="60"/>
      <c r="KFV654" s="61"/>
      <c r="KFW654" s="104"/>
      <c r="KFX654" s="60"/>
      <c r="KFY654" s="61"/>
      <c r="KFZ654" s="104"/>
      <c r="KGA654" s="60"/>
      <c r="KGB654" s="61"/>
      <c r="KGC654" s="104"/>
      <c r="KGD654" s="60"/>
      <c r="KGE654" s="61"/>
      <c r="KGF654" s="104"/>
      <c r="KGG654" s="60"/>
      <c r="KGH654" s="61"/>
      <c r="KGI654" s="104"/>
      <c r="KGJ654" s="60"/>
      <c r="KGK654" s="61"/>
      <c r="KGL654" s="104"/>
      <c r="KGM654" s="60"/>
      <c r="KGN654" s="61"/>
      <c r="KGO654" s="104"/>
      <c r="KGP654" s="60"/>
      <c r="KGQ654" s="61"/>
      <c r="KGR654" s="104"/>
      <c r="KGS654" s="60"/>
      <c r="KGT654" s="61"/>
      <c r="KGU654" s="104"/>
      <c r="KGV654" s="60"/>
      <c r="KGW654" s="61"/>
      <c r="KGX654" s="104"/>
      <c r="KGY654" s="60"/>
      <c r="KGZ654" s="61"/>
      <c r="KHA654" s="104"/>
      <c r="KHB654" s="60"/>
      <c r="KHC654" s="61"/>
      <c r="KHD654" s="104"/>
      <c r="KHE654" s="60"/>
      <c r="KHF654" s="61"/>
      <c r="KHG654" s="104"/>
      <c r="KHH654" s="60"/>
      <c r="KHI654" s="61"/>
      <c r="KHJ654" s="104"/>
      <c r="KHK654" s="60"/>
      <c r="KHL654" s="61"/>
      <c r="KHM654" s="104"/>
      <c r="KHN654" s="60"/>
      <c r="KHO654" s="61"/>
      <c r="KHP654" s="104"/>
      <c r="KHQ654" s="60"/>
      <c r="KHR654" s="61"/>
      <c r="KHS654" s="104"/>
      <c r="KHT654" s="60"/>
      <c r="KHU654" s="61"/>
      <c r="KHV654" s="104"/>
      <c r="KHW654" s="60"/>
      <c r="KHX654" s="61"/>
      <c r="KHY654" s="104"/>
      <c r="KHZ654" s="60"/>
      <c r="KIA654" s="61"/>
      <c r="KIB654" s="104"/>
      <c r="KIC654" s="60"/>
      <c r="KID654" s="61"/>
      <c r="KIE654" s="104"/>
      <c r="KIF654" s="60"/>
      <c r="KIG654" s="61"/>
      <c r="KIH654" s="104"/>
      <c r="KII654" s="60"/>
      <c r="KIJ654" s="61"/>
      <c r="KIK654" s="104"/>
      <c r="KIL654" s="60"/>
      <c r="KIM654" s="61"/>
      <c r="KIN654" s="104"/>
      <c r="KIO654" s="60"/>
      <c r="KIP654" s="61"/>
      <c r="KIQ654" s="104"/>
      <c r="KIR654" s="60"/>
      <c r="KIS654" s="61"/>
      <c r="KIT654" s="104"/>
      <c r="KIU654" s="60"/>
      <c r="KIV654" s="61"/>
      <c r="KIW654" s="104"/>
      <c r="KIX654" s="60"/>
      <c r="KIY654" s="61"/>
      <c r="KIZ654" s="104"/>
      <c r="KJA654" s="60"/>
      <c r="KJB654" s="61"/>
      <c r="KJC654" s="104"/>
      <c r="KJD654" s="60"/>
      <c r="KJE654" s="61"/>
      <c r="KJF654" s="104"/>
      <c r="KJG654" s="60"/>
      <c r="KJH654" s="61"/>
      <c r="KJI654" s="104"/>
      <c r="KJJ654" s="60"/>
      <c r="KJK654" s="61"/>
      <c r="KJL654" s="104"/>
      <c r="KJM654" s="60"/>
      <c r="KJN654" s="61"/>
      <c r="KJO654" s="104"/>
      <c r="KJP654" s="60"/>
      <c r="KJQ654" s="61"/>
      <c r="KJR654" s="104"/>
      <c r="KJS654" s="60"/>
      <c r="KJT654" s="61"/>
      <c r="KJU654" s="104"/>
      <c r="KJV654" s="60"/>
      <c r="KJW654" s="61"/>
      <c r="KJX654" s="104"/>
      <c r="KJY654" s="60"/>
      <c r="KJZ654" s="61"/>
      <c r="KKA654" s="104"/>
      <c r="KKB654" s="60"/>
      <c r="KKC654" s="61"/>
      <c r="KKD654" s="104"/>
      <c r="KKE654" s="60"/>
      <c r="KKF654" s="61"/>
      <c r="KKG654" s="104"/>
      <c r="KKH654" s="60"/>
      <c r="KKI654" s="61"/>
      <c r="KKJ654" s="104"/>
      <c r="KKK654" s="60"/>
      <c r="KKL654" s="61"/>
      <c r="KKM654" s="104"/>
      <c r="KKN654" s="60"/>
      <c r="KKO654" s="61"/>
      <c r="KKP654" s="104"/>
      <c r="KKQ654" s="60"/>
      <c r="KKR654" s="61"/>
      <c r="KKS654" s="104"/>
      <c r="KKT654" s="60"/>
      <c r="KKU654" s="61"/>
      <c r="KKV654" s="104"/>
      <c r="KKW654" s="60"/>
      <c r="KKX654" s="61"/>
      <c r="KKY654" s="104"/>
      <c r="KKZ654" s="60"/>
      <c r="KLA654" s="61"/>
      <c r="KLB654" s="104"/>
      <c r="KLC654" s="60"/>
      <c r="KLD654" s="61"/>
      <c r="KLE654" s="104"/>
      <c r="KLF654" s="60"/>
      <c r="KLG654" s="61"/>
      <c r="KLH654" s="104"/>
      <c r="KLI654" s="60"/>
      <c r="KLJ654" s="61"/>
      <c r="KLK654" s="104"/>
      <c r="KLL654" s="60"/>
      <c r="KLM654" s="61"/>
      <c r="KLN654" s="104"/>
      <c r="KLO654" s="60"/>
      <c r="KLP654" s="61"/>
      <c r="KLQ654" s="104"/>
      <c r="KLR654" s="60"/>
      <c r="KLS654" s="61"/>
      <c r="KLT654" s="104"/>
      <c r="KLU654" s="60"/>
      <c r="KLV654" s="61"/>
      <c r="KLW654" s="104"/>
      <c r="KLX654" s="60"/>
      <c r="KLY654" s="61"/>
      <c r="KLZ654" s="104"/>
      <c r="KMA654" s="60"/>
      <c r="KMB654" s="61"/>
      <c r="KMC654" s="104"/>
      <c r="KMD654" s="60"/>
      <c r="KME654" s="61"/>
      <c r="KMF654" s="104"/>
      <c r="KMG654" s="60"/>
      <c r="KMH654" s="61"/>
      <c r="KMI654" s="104"/>
      <c r="KMJ654" s="60"/>
      <c r="KMK654" s="61"/>
      <c r="KML654" s="104"/>
      <c r="KMM654" s="60"/>
      <c r="KMN654" s="61"/>
      <c r="KMO654" s="104"/>
      <c r="KMP654" s="60"/>
      <c r="KMQ654" s="61"/>
      <c r="KMR654" s="104"/>
      <c r="KMS654" s="60"/>
      <c r="KMT654" s="61"/>
      <c r="KMU654" s="104"/>
      <c r="KMV654" s="60"/>
      <c r="KMW654" s="61"/>
      <c r="KMX654" s="104"/>
      <c r="KMY654" s="60"/>
      <c r="KMZ654" s="61"/>
      <c r="KNA654" s="104"/>
      <c r="KNB654" s="60"/>
      <c r="KNC654" s="61"/>
      <c r="KND654" s="104"/>
      <c r="KNE654" s="60"/>
      <c r="KNF654" s="61"/>
      <c r="KNG654" s="104"/>
      <c r="KNH654" s="60"/>
      <c r="KNI654" s="61"/>
      <c r="KNJ654" s="104"/>
      <c r="KNK654" s="60"/>
      <c r="KNL654" s="61"/>
      <c r="KNM654" s="104"/>
      <c r="KNN654" s="60"/>
      <c r="KNO654" s="61"/>
      <c r="KNP654" s="104"/>
      <c r="KNQ654" s="60"/>
      <c r="KNR654" s="61"/>
      <c r="KNS654" s="104"/>
      <c r="KNT654" s="60"/>
      <c r="KNU654" s="61"/>
      <c r="KNV654" s="104"/>
      <c r="KNW654" s="60"/>
      <c r="KNX654" s="61"/>
      <c r="KNY654" s="104"/>
      <c r="KNZ654" s="60"/>
      <c r="KOA654" s="61"/>
      <c r="KOB654" s="104"/>
      <c r="KOC654" s="60"/>
      <c r="KOD654" s="61"/>
      <c r="KOE654" s="104"/>
      <c r="KOF654" s="60"/>
      <c r="KOG654" s="61"/>
      <c r="KOH654" s="104"/>
      <c r="KOI654" s="60"/>
      <c r="KOJ654" s="61"/>
      <c r="KOK654" s="104"/>
      <c r="KOL654" s="60"/>
      <c r="KOM654" s="61"/>
      <c r="KON654" s="104"/>
      <c r="KOO654" s="60"/>
      <c r="KOP654" s="61"/>
      <c r="KOQ654" s="104"/>
      <c r="KOR654" s="60"/>
      <c r="KOS654" s="61"/>
      <c r="KOT654" s="104"/>
      <c r="KOU654" s="60"/>
      <c r="KOV654" s="61"/>
      <c r="KOW654" s="104"/>
      <c r="KOX654" s="60"/>
      <c r="KOY654" s="61"/>
      <c r="KOZ654" s="104"/>
      <c r="KPA654" s="60"/>
      <c r="KPB654" s="61"/>
      <c r="KPC654" s="104"/>
      <c r="KPD654" s="60"/>
      <c r="KPE654" s="61"/>
      <c r="KPF654" s="104"/>
      <c r="KPG654" s="60"/>
      <c r="KPH654" s="61"/>
      <c r="KPI654" s="104"/>
      <c r="KPJ654" s="60"/>
      <c r="KPK654" s="61"/>
      <c r="KPL654" s="104"/>
      <c r="KPM654" s="60"/>
      <c r="KPN654" s="61"/>
      <c r="KPO654" s="104"/>
      <c r="KPP654" s="60"/>
      <c r="KPQ654" s="61"/>
      <c r="KPR654" s="104"/>
      <c r="KPS654" s="60"/>
      <c r="KPT654" s="61"/>
      <c r="KPU654" s="104"/>
      <c r="KPV654" s="60"/>
      <c r="KPW654" s="61"/>
      <c r="KPX654" s="104"/>
      <c r="KPY654" s="60"/>
      <c r="KPZ654" s="61"/>
      <c r="KQA654" s="104"/>
      <c r="KQB654" s="60"/>
      <c r="KQC654" s="61"/>
      <c r="KQD654" s="104"/>
      <c r="KQE654" s="60"/>
      <c r="KQF654" s="61"/>
      <c r="KQG654" s="104"/>
      <c r="KQH654" s="60"/>
      <c r="KQI654" s="61"/>
      <c r="KQJ654" s="104"/>
      <c r="KQK654" s="60"/>
      <c r="KQL654" s="61"/>
      <c r="KQM654" s="104"/>
      <c r="KQN654" s="60"/>
      <c r="KQO654" s="61"/>
      <c r="KQP654" s="104"/>
      <c r="KQQ654" s="60"/>
      <c r="KQR654" s="61"/>
      <c r="KQS654" s="104"/>
      <c r="KQT654" s="60"/>
      <c r="KQU654" s="61"/>
      <c r="KQV654" s="104"/>
      <c r="KQW654" s="60"/>
      <c r="KQX654" s="61"/>
      <c r="KQY654" s="104"/>
      <c r="KQZ654" s="60"/>
      <c r="KRA654" s="61"/>
      <c r="KRB654" s="104"/>
      <c r="KRC654" s="60"/>
      <c r="KRD654" s="61"/>
      <c r="KRE654" s="104"/>
      <c r="KRF654" s="60"/>
      <c r="KRG654" s="61"/>
      <c r="KRH654" s="104"/>
      <c r="KRI654" s="60"/>
      <c r="KRJ654" s="61"/>
      <c r="KRK654" s="104"/>
      <c r="KRL654" s="60"/>
      <c r="KRM654" s="61"/>
      <c r="KRN654" s="104"/>
      <c r="KRO654" s="60"/>
      <c r="KRP654" s="61"/>
      <c r="KRQ654" s="104"/>
      <c r="KRR654" s="60"/>
      <c r="KRS654" s="61"/>
      <c r="KRT654" s="104"/>
      <c r="KRU654" s="60"/>
      <c r="KRV654" s="61"/>
      <c r="KRW654" s="104"/>
      <c r="KRX654" s="60"/>
      <c r="KRY654" s="61"/>
      <c r="KRZ654" s="104"/>
      <c r="KSA654" s="60"/>
      <c r="KSB654" s="61"/>
      <c r="KSC654" s="104"/>
      <c r="KSD654" s="60"/>
      <c r="KSE654" s="61"/>
      <c r="KSF654" s="104"/>
      <c r="KSG654" s="60"/>
      <c r="KSH654" s="61"/>
      <c r="KSI654" s="104"/>
      <c r="KSJ654" s="60"/>
      <c r="KSK654" s="61"/>
      <c r="KSL654" s="104"/>
      <c r="KSM654" s="60"/>
      <c r="KSN654" s="61"/>
      <c r="KSO654" s="104"/>
      <c r="KSP654" s="60"/>
      <c r="KSQ654" s="61"/>
      <c r="KSR654" s="104"/>
      <c r="KSS654" s="60"/>
      <c r="KST654" s="61"/>
      <c r="KSU654" s="104"/>
      <c r="KSV654" s="60"/>
      <c r="KSW654" s="61"/>
      <c r="KSX654" s="104"/>
      <c r="KSY654" s="60"/>
      <c r="KSZ654" s="61"/>
      <c r="KTA654" s="104"/>
      <c r="KTB654" s="60"/>
      <c r="KTC654" s="61"/>
      <c r="KTD654" s="104"/>
      <c r="KTE654" s="60"/>
      <c r="KTF654" s="61"/>
      <c r="KTG654" s="104"/>
      <c r="KTH654" s="60"/>
      <c r="KTI654" s="61"/>
      <c r="KTJ654" s="104"/>
      <c r="KTK654" s="60"/>
      <c r="KTL654" s="61"/>
      <c r="KTM654" s="104"/>
      <c r="KTN654" s="60"/>
      <c r="KTO654" s="61"/>
      <c r="KTP654" s="104"/>
      <c r="KTQ654" s="60"/>
      <c r="KTR654" s="61"/>
      <c r="KTS654" s="104"/>
      <c r="KTT654" s="60"/>
      <c r="KTU654" s="61"/>
      <c r="KTV654" s="104"/>
      <c r="KTW654" s="60"/>
      <c r="KTX654" s="61"/>
      <c r="KTY654" s="104"/>
      <c r="KTZ654" s="60"/>
      <c r="KUA654" s="61"/>
      <c r="KUB654" s="104"/>
      <c r="KUC654" s="60"/>
      <c r="KUD654" s="61"/>
      <c r="KUE654" s="104"/>
      <c r="KUF654" s="60"/>
      <c r="KUG654" s="61"/>
      <c r="KUH654" s="104"/>
      <c r="KUI654" s="60"/>
      <c r="KUJ654" s="61"/>
      <c r="KUK654" s="104"/>
      <c r="KUL654" s="60"/>
      <c r="KUM654" s="61"/>
      <c r="KUN654" s="104"/>
      <c r="KUO654" s="60"/>
      <c r="KUP654" s="61"/>
      <c r="KUQ654" s="104"/>
      <c r="KUR654" s="60"/>
      <c r="KUS654" s="61"/>
      <c r="KUT654" s="104"/>
      <c r="KUU654" s="60"/>
      <c r="KUV654" s="61"/>
      <c r="KUW654" s="104"/>
      <c r="KUX654" s="60"/>
      <c r="KUY654" s="61"/>
      <c r="KUZ654" s="104"/>
      <c r="KVA654" s="60"/>
      <c r="KVB654" s="61"/>
      <c r="KVC654" s="104"/>
      <c r="KVD654" s="60"/>
      <c r="KVE654" s="61"/>
      <c r="KVF654" s="104"/>
      <c r="KVG654" s="60"/>
      <c r="KVH654" s="61"/>
      <c r="KVI654" s="104"/>
      <c r="KVJ654" s="60"/>
      <c r="KVK654" s="61"/>
      <c r="KVL654" s="104"/>
      <c r="KVM654" s="60"/>
      <c r="KVN654" s="61"/>
      <c r="KVO654" s="104"/>
      <c r="KVP654" s="60"/>
      <c r="KVQ654" s="61"/>
      <c r="KVR654" s="104"/>
      <c r="KVS654" s="60"/>
      <c r="KVT654" s="61"/>
      <c r="KVU654" s="104"/>
      <c r="KVV654" s="60"/>
      <c r="KVW654" s="61"/>
      <c r="KVX654" s="104"/>
      <c r="KVY654" s="60"/>
      <c r="KVZ654" s="61"/>
      <c r="KWA654" s="104"/>
      <c r="KWB654" s="60"/>
      <c r="KWC654" s="61"/>
      <c r="KWD654" s="104"/>
      <c r="KWE654" s="60"/>
      <c r="KWF654" s="61"/>
      <c r="KWG654" s="104"/>
      <c r="KWH654" s="60"/>
      <c r="KWI654" s="61"/>
      <c r="KWJ654" s="104"/>
      <c r="KWK654" s="60"/>
      <c r="KWL654" s="61"/>
      <c r="KWM654" s="104"/>
      <c r="KWN654" s="60"/>
      <c r="KWO654" s="61"/>
      <c r="KWP654" s="104"/>
      <c r="KWQ654" s="60"/>
      <c r="KWR654" s="61"/>
      <c r="KWS654" s="104"/>
      <c r="KWT654" s="60"/>
      <c r="KWU654" s="61"/>
      <c r="KWV654" s="104"/>
      <c r="KWW654" s="60"/>
      <c r="KWX654" s="61"/>
      <c r="KWY654" s="104"/>
      <c r="KWZ654" s="60"/>
      <c r="KXA654" s="61"/>
      <c r="KXB654" s="104"/>
      <c r="KXC654" s="60"/>
      <c r="KXD654" s="61"/>
      <c r="KXE654" s="104"/>
      <c r="KXF654" s="60"/>
      <c r="KXG654" s="61"/>
      <c r="KXH654" s="104"/>
      <c r="KXI654" s="60"/>
      <c r="KXJ654" s="61"/>
      <c r="KXK654" s="104"/>
      <c r="KXL654" s="60"/>
      <c r="KXM654" s="61"/>
      <c r="KXN654" s="104"/>
      <c r="KXO654" s="60"/>
      <c r="KXP654" s="61"/>
      <c r="KXQ654" s="104"/>
      <c r="KXR654" s="60"/>
      <c r="KXS654" s="61"/>
      <c r="KXT654" s="104"/>
      <c r="KXU654" s="60"/>
      <c r="KXV654" s="61"/>
      <c r="KXW654" s="104"/>
      <c r="KXX654" s="60"/>
      <c r="KXY654" s="61"/>
      <c r="KXZ654" s="104"/>
      <c r="KYA654" s="60"/>
      <c r="KYB654" s="61"/>
      <c r="KYC654" s="104"/>
      <c r="KYD654" s="60"/>
      <c r="KYE654" s="61"/>
      <c r="KYF654" s="104"/>
      <c r="KYG654" s="60"/>
      <c r="KYH654" s="61"/>
      <c r="KYI654" s="104"/>
      <c r="KYJ654" s="60"/>
      <c r="KYK654" s="61"/>
      <c r="KYL654" s="104"/>
      <c r="KYM654" s="60"/>
      <c r="KYN654" s="61"/>
      <c r="KYO654" s="104"/>
      <c r="KYP654" s="60"/>
      <c r="KYQ654" s="61"/>
      <c r="KYR654" s="104"/>
      <c r="KYS654" s="60"/>
      <c r="KYT654" s="61"/>
      <c r="KYU654" s="104"/>
      <c r="KYV654" s="60"/>
      <c r="KYW654" s="61"/>
      <c r="KYX654" s="104"/>
      <c r="KYY654" s="60"/>
      <c r="KYZ654" s="61"/>
      <c r="KZA654" s="104"/>
      <c r="KZB654" s="60"/>
      <c r="KZC654" s="61"/>
      <c r="KZD654" s="104"/>
      <c r="KZE654" s="60"/>
      <c r="KZF654" s="61"/>
      <c r="KZG654" s="104"/>
      <c r="KZH654" s="60"/>
      <c r="KZI654" s="61"/>
      <c r="KZJ654" s="104"/>
      <c r="KZK654" s="60"/>
      <c r="KZL654" s="61"/>
      <c r="KZM654" s="104"/>
      <c r="KZN654" s="60"/>
      <c r="KZO654" s="61"/>
      <c r="KZP654" s="104"/>
      <c r="KZQ654" s="60"/>
      <c r="KZR654" s="61"/>
      <c r="KZS654" s="104"/>
      <c r="KZT654" s="60"/>
      <c r="KZU654" s="61"/>
      <c r="KZV654" s="104"/>
      <c r="KZW654" s="60"/>
      <c r="KZX654" s="61"/>
      <c r="KZY654" s="104"/>
      <c r="KZZ654" s="60"/>
      <c r="LAA654" s="61"/>
      <c r="LAB654" s="104"/>
      <c r="LAC654" s="60"/>
      <c r="LAD654" s="61"/>
      <c r="LAE654" s="104"/>
      <c r="LAF654" s="60"/>
      <c r="LAG654" s="61"/>
      <c r="LAH654" s="104"/>
      <c r="LAI654" s="60"/>
      <c r="LAJ654" s="61"/>
      <c r="LAK654" s="104"/>
      <c r="LAL654" s="60"/>
      <c r="LAM654" s="61"/>
      <c r="LAN654" s="104"/>
      <c r="LAO654" s="60"/>
      <c r="LAP654" s="61"/>
      <c r="LAQ654" s="104"/>
      <c r="LAR654" s="60"/>
      <c r="LAS654" s="61"/>
      <c r="LAT654" s="104"/>
      <c r="LAU654" s="60"/>
      <c r="LAV654" s="61"/>
      <c r="LAW654" s="104"/>
      <c r="LAX654" s="60"/>
      <c r="LAY654" s="61"/>
      <c r="LAZ654" s="104"/>
      <c r="LBA654" s="60"/>
      <c r="LBB654" s="61"/>
      <c r="LBC654" s="104"/>
      <c r="LBD654" s="60"/>
      <c r="LBE654" s="61"/>
      <c r="LBF654" s="104"/>
      <c r="LBG654" s="60"/>
      <c r="LBH654" s="61"/>
      <c r="LBI654" s="104"/>
      <c r="LBJ654" s="60"/>
      <c r="LBK654" s="61"/>
      <c r="LBL654" s="104"/>
      <c r="LBM654" s="60"/>
      <c r="LBN654" s="61"/>
      <c r="LBO654" s="104"/>
      <c r="LBP654" s="60"/>
      <c r="LBQ654" s="61"/>
      <c r="LBR654" s="104"/>
      <c r="LBS654" s="60"/>
      <c r="LBT654" s="61"/>
      <c r="LBU654" s="104"/>
      <c r="LBV654" s="60"/>
      <c r="LBW654" s="61"/>
      <c r="LBX654" s="104"/>
      <c r="LBY654" s="60"/>
      <c r="LBZ654" s="61"/>
      <c r="LCA654" s="104"/>
      <c r="LCB654" s="60"/>
      <c r="LCC654" s="61"/>
      <c r="LCD654" s="104"/>
      <c r="LCE654" s="60"/>
      <c r="LCF654" s="61"/>
      <c r="LCG654" s="104"/>
      <c r="LCH654" s="60"/>
      <c r="LCI654" s="61"/>
      <c r="LCJ654" s="104"/>
      <c r="LCK654" s="60"/>
      <c r="LCL654" s="61"/>
      <c r="LCM654" s="104"/>
      <c r="LCN654" s="60"/>
      <c r="LCO654" s="61"/>
      <c r="LCP654" s="104"/>
      <c r="LCQ654" s="60"/>
      <c r="LCR654" s="61"/>
      <c r="LCS654" s="104"/>
      <c r="LCT654" s="60"/>
      <c r="LCU654" s="61"/>
      <c r="LCV654" s="104"/>
      <c r="LCW654" s="60"/>
      <c r="LCX654" s="61"/>
      <c r="LCY654" s="104"/>
      <c r="LCZ654" s="60"/>
      <c r="LDA654" s="61"/>
      <c r="LDB654" s="104"/>
      <c r="LDC654" s="60"/>
      <c r="LDD654" s="61"/>
      <c r="LDE654" s="104"/>
      <c r="LDF654" s="60"/>
      <c r="LDG654" s="61"/>
      <c r="LDH654" s="104"/>
      <c r="LDI654" s="60"/>
      <c r="LDJ654" s="61"/>
      <c r="LDK654" s="104"/>
      <c r="LDL654" s="60"/>
      <c r="LDM654" s="61"/>
      <c r="LDN654" s="104"/>
      <c r="LDO654" s="60"/>
      <c r="LDP654" s="61"/>
      <c r="LDQ654" s="104"/>
      <c r="LDR654" s="60"/>
      <c r="LDS654" s="61"/>
      <c r="LDT654" s="104"/>
      <c r="LDU654" s="60"/>
      <c r="LDV654" s="61"/>
      <c r="LDW654" s="104"/>
      <c r="LDX654" s="60"/>
      <c r="LDY654" s="61"/>
      <c r="LDZ654" s="104"/>
      <c r="LEA654" s="60"/>
      <c r="LEB654" s="61"/>
      <c r="LEC654" s="104"/>
      <c r="LED654" s="60"/>
      <c r="LEE654" s="61"/>
      <c r="LEF654" s="104"/>
      <c r="LEG654" s="60"/>
      <c r="LEH654" s="61"/>
      <c r="LEI654" s="104"/>
      <c r="LEJ654" s="60"/>
      <c r="LEK654" s="61"/>
      <c r="LEL654" s="104"/>
      <c r="LEM654" s="60"/>
      <c r="LEN654" s="61"/>
      <c r="LEO654" s="104"/>
      <c r="LEP654" s="60"/>
      <c r="LEQ654" s="61"/>
      <c r="LER654" s="104"/>
      <c r="LES654" s="60"/>
      <c r="LET654" s="61"/>
      <c r="LEU654" s="104"/>
      <c r="LEV654" s="60"/>
      <c r="LEW654" s="61"/>
      <c r="LEX654" s="104"/>
      <c r="LEY654" s="60"/>
      <c r="LEZ654" s="61"/>
      <c r="LFA654" s="104"/>
      <c r="LFB654" s="60"/>
      <c r="LFC654" s="61"/>
      <c r="LFD654" s="104"/>
      <c r="LFE654" s="60"/>
      <c r="LFF654" s="61"/>
      <c r="LFG654" s="104"/>
      <c r="LFH654" s="60"/>
      <c r="LFI654" s="61"/>
      <c r="LFJ654" s="104"/>
      <c r="LFK654" s="60"/>
      <c r="LFL654" s="61"/>
      <c r="LFM654" s="104"/>
      <c r="LFN654" s="60"/>
      <c r="LFO654" s="61"/>
      <c r="LFP654" s="104"/>
      <c r="LFQ654" s="60"/>
      <c r="LFR654" s="61"/>
      <c r="LFS654" s="104"/>
      <c r="LFT654" s="60"/>
      <c r="LFU654" s="61"/>
      <c r="LFV654" s="104"/>
      <c r="LFW654" s="60"/>
      <c r="LFX654" s="61"/>
      <c r="LFY654" s="104"/>
      <c r="LFZ654" s="60"/>
      <c r="LGA654" s="61"/>
      <c r="LGB654" s="104"/>
      <c r="LGC654" s="60"/>
      <c r="LGD654" s="61"/>
      <c r="LGE654" s="104"/>
      <c r="LGF654" s="60"/>
      <c r="LGG654" s="61"/>
      <c r="LGH654" s="104"/>
      <c r="LGI654" s="60"/>
      <c r="LGJ654" s="61"/>
      <c r="LGK654" s="104"/>
      <c r="LGL654" s="60"/>
      <c r="LGM654" s="61"/>
      <c r="LGN654" s="104"/>
      <c r="LGO654" s="60"/>
      <c r="LGP654" s="61"/>
      <c r="LGQ654" s="104"/>
      <c r="LGR654" s="60"/>
      <c r="LGS654" s="61"/>
      <c r="LGT654" s="104"/>
      <c r="LGU654" s="60"/>
      <c r="LGV654" s="61"/>
      <c r="LGW654" s="104"/>
      <c r="LGX654" s="60"/>
      <c r="LGY654" s="61"/>
      <c r="LGZ654" s="104"/>
      <c r="LHA654" s="60"/>
      <c r="LHB654" s="61"/>
      <c r="LHC654" s="104"/>
      <c r="LHD654" s="60"/>
      <c r="LHE654" s="61"/>
      <c r="LHF654" s="104"/>
      <c r="LHG654" s="60"/>
      <c r="LHH654" s="61"/>
      <c r="LHI654" s="104"/>
      <c r="LHJ654" s="60"/>
      <c r="LHK654" s="61"/>
      <c r="LHL654" s="104"/>
      <c r="LHM654" s="60"/>
      <c r="LHN654" s="61"/>
      <c r="LHO654" s="104"/>
      <c r="LHP654" s="60"/>
      <c r="LHQ654" s="61"/>
      <c r="LHR654" s="104"/>
      <c r="LHS654" s="60"/>
      <c r="LHT654" s="61"/>
      <c r="LHU654" s="104"/>
      <c r="LHV654" s="60"/>
      <c r="LHW654" s="61"/>
      <c r="LHX654" s="104"/>
      <c r="LHY654" s="60"/>
      <c r="LHZ654" s="61"/>
      <c r="LIA654" s="104"/>
      <c r="LIB654" s="60"/>
      <c r="LIC654" s="61"/>
      <c r="LID654" s="104"/>
      <c r="LIE654" s="60"/>
      <c r="LIF654" s="61"/>
      <c r="LIG654" s="104"/>
      <c r="LIH654" s="60"/>
      <c r="LII654" s="61"/>
      <c r="LIJ654" s="104"/>
      <c r="LIK654" s="60"/>
      <c r="LIL654" s="61"/>
      <c r="LIM654" s="104"/>
      <c r="LIN654" s="60"/>
      <c r="LIO654" s="61"/>
      <c r="LIP654" s="104"/>
      <c r="LIQ654" s="60"/>
      <c r="LIR654" s="61"/>
      <c r="LIS654" s="104"/>
      <c r="LIT654" s="60"/>
      <c r="LIU654" s="61"/>
      <c r="LIV654" s="104"/>
      <c r="LIW654" s="60"/>
      <c r="LIX654" s="61"/>
      <c r="LIY654" s="104"/>
      <c r="LIZ654" s="60"/>
      <c r="LJA654" s="61"/>
      <c r="LJB654" s="104"/>
      <c r="LJC654" s="60"/>
      <c r="LJD654" s="61"/>
      <c r="LJE654" s="104"/>
      <c r="LJF654" s="60"/>
      <c r="LJG654" s="61"/>
      <c r="LJH654" s="104"/>
      <c r="LJI654" s="60"/>
      <c r="LJJ654" s="61"/>
      <c r="LJK654" s="104"/>
      <c r="LJL654" s="60"/>
      <c r="LJM654" s="61"/>
      <c r="LJN654" s="104"/>
      <c r="LJO654" s="60"/>
      <c r="LJP654" s="61"/>
      <c r="LJQ654" s="104"/>
      <c r="LJR654" s="60"/>
      <c r="LJS654" s="61"/>
      <c r="LJT654" s="104"/>
      <c r="LJU654" s="60"/>
      <c r="LJV654" s="61"/>
      <c r="LJW654" s="104"/>
      <c r="LJX654" s="60"/>
      <c r="LJY654" s="61"/>
      <c r="LJZ654" s="104"/>
      <c r="LKA654" s="60"/>
      <c r="LKB654" s="61"/>
      <c r="LKC654" s="104"/>
      <c r="LKD654" s="60"/>
      <c r="LKE654" s="61"/>
      <c r="LKF654" s="104"/>
      <c r="LKG654" s="60"/>
      <c r="LKH654" s="61"/>
      <c r="LKI654" s="104"/>
      <c r="LKJ654" s="60"/>
      <c r="LKK654" s="61"/>
      <c r="LKL654" s="104"/>
      <c r="LKM654" s="60"/>
      <c r="LKN654" s="61"/>
      <c r="LKO654" s="104"/>
      <c r="LKP654" s="60"/>
      <c r="LKQ654" s="61"/>
      <c r="LKR654" s="104"/>
      <c r="LKS654" s="60"/>
      <c r="LKT654" s="61"/>
      <c r="LKU654" s="104"/>
      <c r="LKV654" s="60"/>
      <c r="LKW654" s="61"/>
      <c r="LKX654" s="104"/>
      <c r="LKY654" s="60"/>
      <c r="LKZ654" s="61"/>
      <c r="LLA654" s="104"/>
      <c r="LLB654" s="60"/>
      <c r="LLC654" s="61"/>
      <c r="LLD654" s="104"/>
      <c r="LLE654" s="60"/>
      <c r="LLF654" s="61"/>
      <c r="LLG654" s="104"/>
      <c r="LLH654" s="60"/>
      <c r="LLI654" s="61"/>
      <c r="LLJ654" s="104"/>
      <c r="LLK654" s="60"/>
      <c r="LLL654" s="61"/>
      <c r="LLM654" s="104"/>
      <c r="LLN654" s="60"/>
      <c r="LLO654" s="61"/>
      <c r="LLP654" s="104"/>
      <c r="LLQ654" s="60"/>
      <c r="LLR654" s="61"/>
      <c r="LLS654" s="104"/>
      <c r="LLT654" s="60"/>
      <c r="LLU654" s="61"/>
      <c r="LLV654" s="104"/>
      <c r="LLW654" s="60"/>
      <c r="LLX654" s="61"/>
      <c r="LLY654" s="104"/>
      <c r="LLZ654" s="60"/>
      <c r="LMA654" s="61"/>
      <c r="LMB654" s="104"/>
      <c r="LMC654" s="60"/>
      <c r="LMD654" s="61"/>
      <c r="LME654" s="104"/>
      <c r="LMF654" s="60"/>
      <c r="LMG654" s="61"/>
      <c r="LMH654" s="104"/>
      <c r="LMI654" s="60"/>
      <c r="LMJ654" s="61"/>
      <c r="LMK654" s="104"/>
      <c r="LML654" s="60"/>
      <c r="LMM654" s="61"/>
      <c r="LMN654" s="104"/>
      <c r="LMO654" s="60"/>
      <c r="LMP654" s="61"/>
      <c r="LMQ654" s="104"/>
      <c r="LMR654" s="60"/>
      <c r="LMS654" s="61"/>
      <c r="LMT654" s="104"/>
      <c r="LMU654" s="60"/>
      <c r="LMV654" s="61"/>
      <c r="LMW654" s="104"/>
      <c r="LMX654" s="60"/>
      <c r="LMY654" s="61"/>
      <c r="LMZ654" s="104"/>
      <c r="LNA654" s="60"/>
      <c r="LNB654" s="61"/>
      <c r="LNC654" s="104"/>
      <c r="LND654" s="60"/>
      <c r="LNE654" s="61"/>
      <c r="LNF654" s="104"/>
      <c r="LNG654" s="60"/>
      <c r="LNH654" s="61"/>
      <c r="LNI654" s="104"/>
      <c r="LNJ654" s="60"/>
      <c r="LNK654" s="61"/>
      <c r="LNL654" s="104"/>
      <c r="LNM654" s="60"/>
      <c r="LNN654" s="61"/>
      <c r="LNO654" s="104"/>
      <c r="LNP654" s="60"/>
      <c r="LNQ654" s="61"/>
      <c r="LNR654" s="104"/>
      <c r="LNS654" s="60"/>
      <c r="LNT654" s="61"/>
      <c r="LNU654" s="104"/>
      <c r="LNV654" s="60"/>
      <c r="LNW654" s="61"/>
      <c r="LNX654" s="104"/>
      <c r="LNY654" s="60"/>
      <c r="LNZ654" s="61"/>
      <c r="LOA654" s="104"/>
      <c r="LOB654" s="60"/>
      <c r="LOC654" s="61"/>
      <c r="LOD654" s="104"/>
      <c r="LOE654" s="60"/>
      <c r="LOF654" s="61"/>
      <c r="LOG654" s="104"/>
      <c r="LOH654" s="60"/>
      <c r="LOI654" s="61"/>
      <c r="LOJ654" s="104"/>
      <c r="LOK654" s="60"/>
      <c r="LOL654" s="61"/>
      <c r="LOM654" s="104"/>
      <c r="LON654" s="60"/>
      <c r="LOO654" s="61"/>
      <c r="LOP654" s="104"/>
      <c r="LOQ654" s="60"/>
      <c r="LOR654" s="61"/>
      <c r="LOS654" s="104"/>
      <c r="LOT654" s="60"/>
      <c r="LOU654" s="61"/>
      <c r="LOV654" s="104"/>
      <c r="LOW654" s="60"/>
      <c r="LOX654" s="61"/>
      <c r="LOY654" s="104"/>
      <c r="LOZ654" s="60"/>
      <c r="LPA654" s="61"/>
      <c r="LPB654" s="104"/>
      <c r="LPC654" s="60"/>
      <c r="LPD654" s="61"/>
      <c r="LPE654" s="104"/>
      <c r="LPF654" s="60"/>
      <c r="LPG654" s="61"/>
      <c r="LPH654" s="104"/>
      <c r="LPI654" s="60"/>
      <c r="LPJ654" s="61"/>
      <c r="LPK654" s="104"/>
      <c r="LPL654" s="60"/>
      <c r="LPM654" s="61"/>
      <c r="LPN654" s="104"/>
      <c r="LPO654" s="60"/>
      <c r="LPP654" s="61"/>
      <c r="LPQ654" s="104"/>
      <c r="LPR654" s="60"/>
      <c r="LPS654" s="61"/>
      <c r="LPT654" s="104"/>
      <c r="LPU654" s="60"/>
      <c r="LPV654" s="61"/>
      <c r="LPW654" s="104"/>
      <c r="LPX654" s="60"/>
      <c r="LPY654" s="61"/>
      <c r="LPZ654" s="104"/>
      <c r="LQA654" s="60"/>
      <c r="LQB654" s="61"/>
      <c r="LQC654" s="104"/>
      <c r="LQD654" s="60"/>
      <c r="LQE654" s="61"/>
      <c r="LQF654" s="104"/>
      <c r="LQG654" s="60"/>
      <c r="LQH654" s="61"/>
      <c r="LQI654" s="104"/>
      <c r="LQJ654" s="60"/>
      <c r="LQK654" s="61"/>
      <c r="LQL654" s="104"/>
      <c r="LQM654" s="60"/>
      <c r="LQN654" s="61"/>
      <c r="LQO654" s="104"/>
      <c r="LQP654" s="60"/>
      <c r="LQQ654" s="61"/>
      <c r="LQR654" s="104"/>
      <c r="LQS654" s="60"/>
      <c r="LQT654" s="61"/>
      <c r="LQU654" s="104"/>
      <c r="LQV654" s="60"/>
      <c r="LQW654" s="61"/>
      <c r="LQX654" s="104"/>
      <c r="LQY654" s="60"/>
      <c r="LQZ654" s="61"/>
      <c r="LRA654" s="104"/>
      <c r="LRB654" s="60"/>
      <c r="LRC654" s="61"/>
      <c r="LRD654" s="104"/>
      <c r="LRE654" s="60"/>
      <c r="LRF654" s="61"/>
      <c r="LRG654" s="104"/>
      <c r="LRH654" s="60"/>
      <c r="LRI654" s="61"/>
      <c r="LRJ654" s="104"/>
      <c r="LRK654" s="60"/>
      <c r="LRL654" s="61"/>
      <c r="LRM654" s="104"/>
      <c r="LRN654" s="60"/>
      <c r="LRO654" s="61"/>
      <c r="LRP654" s="104"/>
      <c r="LRQ654" s="60"/>
      <c r="LRR654" s="61"/>
      <c r="LRS654" s="104"/>
      <c r="LRT654" s="60"/>
      <c r="LRU654" s="61"/>
      <c r="LRV654" s="104"/>
      <c r="LRW654" s="60"/>
      <c r="LRX654" s="61"/>
      <c r="LRY654" s="104"/>
      <c r="LRZ654" s="60"/>
      <c r="LSA654" s="61"/>
      <c r="LSB654" s="104"/>
      <c r="LSC654" s="60"/>
      <c r="LSD654" s="61"/>
      <c r="LSE654" s="104"/>
      <c r="LSF654" s="60"/>
      <c r="LSG654" s="61"/>
      <c r="LSH654" s="104"/>
      <c r="LSI654" s="60"/>
      <c r="LSJ654" s="61"/>
      <c r="LSK654" s="104"/>
      <c r="LSL654" s="60"/>
      <c r="LSM654" s="61"/>
      <c r="LSN654" s="104"/>
      <c r="LSO654" s="60"/>
      <c r="LSP654" s="61"/>
      <c r="LSQ654" s="104"/>
      <c r="LSR654" s="60"/>
      <c r="LSS654" s="61"/>
      <c r="LST654" s="104"/>
      <c r="LSU654" s="60"/>
      <c r="LSV654" s="61"/>
      <c r="LSW654" s="104"/>
      <c r="LSX654" s="60"/>
      <c r="LSY654" s="61"/>
      <c r="LSZ654" s="104"/>
      <c r="LTA654" s="60"/>
      <c r="LTB654" s="61"/>
      <c r="LTC654" s="104"/>
      <c r="LTD654" s="60"/>
      <c r="LTE654" s="61"/>
      <c r="LTF654" s="104"/>
      <c r="LTG654" s="60"/>
      <c r="LTH654" s="61"/>
      <c r="LTI654" s="104"/>
      <c r="LTJ654" s="60"/>
      <c r="LTK654" s="61"/>
      <c r="LTL654" s="104"/>
      <c r="LTM654" s="60"/>
      <c r="LTN654" s="61"/>
      <c r="LTO654" s="104"/>
      <c r="LTP654" s="60"/>
      <c r="LTQ654" s="61"/>
      <c r="LTR654" s="104"/>
      <c r="LTS654" s="60"/>
      <c r="LTT654" s="61"/>
      <c r="LTU654" s="104"/>
      <c r="LTV654" s="60"/>
      <c r="LTW654" s="61"/>
      <c r="LTX654" s="104"/>
      <c r="LTY654" s="60"/>
      <c r="LTZ654" s="61"/>
      <c r="LUA654" s="104"/>
      <c r="LUB654" s="60"/>
      <c r="LUC654" s="61"/>
      <c r="LUD654" s="104"/>
      <c r="LUE654" s="60"/>
      <c r="LUF654" s="61"/>
      <c r="LUG654" s="104"/>
      <c r="LUH654" s="60"/>
      <c r="LUI654" s="61"/>
      <c r="LUJ654" s="104"/>
      <c r="LUK654" s="60"/>
      <c r="LUL654" s="61"/>
      <c r="LUM654" s="104"/>
      <c r="LUN654" s="60"/>
      <c r="LUO654" s="61"/>
      <c r="LUP654" s="104"/>
      <c r="LUQ654" s="60"/>
      <c r="LUR654" s="61"/>
      <c r="LUS654" s="104"/>
      <c r="LUT654" s="60"/>
      <c r="LUU654" s="61"/>
      <c r="LUV654" s="104"/>
      <c r="LUW654" s="60"/>
      <c r="LUX654" s="61"/>
      <c r="LUY654" s="104"/>
      <c r="LUZ654" s="60"/>
      <c r="LVA654" s="61"/>
      <c r="LVB654" s="104"/>
      <c r="LVC654" s="60"/>
      <c r="LVD654" s="61"/>
      <c r="LVE654" s="104"/>
      <c r="LVF654" s="60"/>
      <c r="LVG654" s="61"/>
      <c r="LVH654" s="104"/>
      <c r="LVI654" s="60"/>
      <c r="LVJ654" s="61"/>
      <c r="LVK654" s="104"/>
      <c r="LVL654" s="60"/>
      <c r="LVM654" s="61"/>
      <c r="LVN654" s="104"/>
      <c r="LVO654" s="60"/>
      <c r="LVP654" s="61"/>
      <c r="LVQ654" s="104"/>
      <c r="LVR654" s="60"/>
      <c r="LVS654" s="61"/>
      <c r="LVT654" s="104"/>
      <c r="LVU654" s="60"/>
      <c r="LVV654" s="61"/>
      <c r="LVW654" s="104"/>
      <c r="LVX654" s="60"/>
      <c r="LVY654" s="61"/>
      <c r="LVZ654" s="104"/>
      <c r="LWA654" s="60"/>
      <c r="LWB654" s="61"/>
      <c r="LWC654" s="104"/>
      <c r="LWD654" s="60"/>
      <c r="LWE654" s="61"/>
      <c r="LWF654" s="104"/>
      <c r="LWG654" s="60"/>
      <c r="LWH654" s="61"/>
      <c r="LWI654" s="104"/>
      <c r="LWJ654" s="60"/>
      <c r="LWK654" s="61"/>
      <c r="LWL654" s="104"/>
      <c r="LWM654" s="60"/>
      <c r="LWN654" s="61"/>
      <c r="LWO654" s="104"/>
      <c r="LWP654" s="60"/>
      <c r="LWQ654" s="61"/>
      <c r="LWR654" s="104"/>
      <c r="LWS654" s="60"/>
      <c r="LWT654" s="61"/>
      <c r="LWU654" s="104"/>
      <c r="LWV654" s="60"/>
      <c r="LWW654" s="61"/>
      <c r="LWX654" s="104"/>
      <c r="LWY654" s="60"/>
      <c r="LWZ654" s="61"/>
      <c r="LXA654" s="104"/>
      <c r="LXB654" s="60"/>
      <c r="LXC654" s="61"/>
      <c r="LXD654" s="104"/>
      <c r="LXE654" s="60"/>
      <c r="LXF654" s="61"/>
      <c r="LXG654" s="104"/>
      <c r="LXH654" s="60"/>
      <c r="LXI654" s="61"/>
      <c r="LXJ654" s="104"/>
      <c r="LXK654" s="60"/>
      <c r="LXL654" s="61"/>
      <c r="LXM654" s="104"/>
      <c r="LXN654" s="60"/>
      <c r="LXO654" s="61"/>
      <c r="LXP654" s="104"/>
      <c r="LXQ654" s="60"/>
      <c r="LXR654" s="61"/>
      <c r="LXS654" s="104"/>
      <c r="LXT654" s="60"/>
      <c r="LXU654" s="61"/>
      <c r="LXV654" s="104"/>
      <c r="LXW654" s="60"/>
      <c r="LXX654" s="61"/>
      <c r="LXY654" s="104"/>
      <c r="LXZ654" s="60"/>
      <c r="LYA654" s="61"/>
      <c r="LYB654" s="104"/>
      <c r="LYC654" s="60"/>
      <c r="LYD654" s="61"/>
      <c r="LYE654" s="104"/>
      <c r="LYF654" s="60"/>
      <c r="LYG654" s="61"/>
      <c r="LYH654" s="104"/>
      <c r="LYI654" s="60"/>
      <c r="LYJ654" s="61"/>
      <c r="LYK654" s="104"/>
      <c r="LYL654" s="60"/>
      <c r="LYM654" s="61"/>
      <c r="LYN654" s="104"/>
      <c r="LYO654" s="60"/>
      <c r="LYP654" s="61"/>
      <c r="LYQ654" s="104"/>
      <c r="LYR654" s="60"/>
      <c r="LYS654" s="61"/>
      <c r="LYT654" s="104"/>
      <c r="LYU654" s="60"/>
      <c r="LYV654" s="61"/>
      <c r="LYW654" s="104"/>
      <c r="LYX654" s="60"/>
      <c r="LYY654" s="61"/>
      <c r="LYZ654" s="104"/>
      <c r="LZA654" s="60"/>
      <c r="LZB654" s="61"/>
      <c r="LZC654" s="104"/>
      <c r="LZD654" s="60"/>
      <c r="LZE654" s="61"/>
      <c r="LZF654" s="104"/>
      <c r="LZG654" s="60"/>
      <c r="LZH654" s="61"/>
      <c r="LZI654" s="104"/>
      <c r="LZJ654" s="60"/>
      <c r="LZK654" s="61"/>
      <c r="LZL654" s="104"/>
      <c r="LZM654" s="60"/>
      <c r="LZN654" s="61"/>
      <c r="LZO654" s="104"/>
      <c r="LZP654" s="60"/>
      <c r="LZQ654" s="61"/>
      <c r="LZR654" s="104"/>
      <c r="LZS654" s="60"/>
      <c r="LZT654" s="61"/>
      <c r="LZU654" s="104"/>
      <c r="LZV654" s="60"/>
      <c r="LZW654" s="61"/>
      <c r="LZX654" s="104"/>
      <c r="LZY654" s="60"/>
      <c r="LZZ654" s="61"/>
      <c r="MAA654" s="104"/>
      <c r="MAB654" s="60"/>
      <c r="MAC654" s="61"/>
      <c r="MAD654" s="104"/>
      <c r="MAE654" s="60"/>
      <c r="MAF654" s="61"/>
      <c r="MAG654" s="104"/>
      <c r="MAH654" s="60"/>
      <c r="MAI654" s="61"/>
      <c r="MAJ654" s="104"/>
      <c r="MAK654" s="60"/>
      <c r="MAL654" s="61"/>
      <c r="MAM654" s="104"/>
      <c r="MAN654" s="60"/>
      <c r="MAO654" s="61"/>
      <c r="MAP654" s="104"/>
      <c r="MAQ654" s="60"/>
      <c r="MAR654" s="61"/>
      <c r="MAS654" s="104"/>
      <c r="MAT654" s="60"/>
      <c r="MAU654" s="61"/>
      <c r="MAV654" s="104"/>
      <c r="MAW654" s="60"/>
      <c r="MAX654" s="61"/>
      <c r="MAY654" s="104"/>
      <c r="MAZ654" s="60"/>
      <c r="MBA654" s="61"/>
      <c r="MBB654" s="104"/>
      <c r="MBC654" s="60"/>
      <c r="MBD654" s="61"/>
      <c r="MBE654" s="104"/>
      <c r="MBF654" s="60"/>
      <c r="MBG654" s="61"/>
      <c r="MBH654" s="104"/>
      <c r="MBI654" s="60"/>
      <c r="MBJ654" s="61"/>
      <c r="MBK654" s="104"/>
      <c r="MBL654" s="60"/>
      <c r="MBM654" s="61"/>
      <c r="MBN654" s="104"/>
      <c r="MBO654" s="60"/>
      <c r="MBP654" s="61"/>
      <c r="MBQ654" s="104"/>
      <c r="MBR654" s="60"/>
      <c r="MBS654" s="61"/>
      <c r="MBT654" s="104"/>
      <c r="MBU654" s="60"/>
      <c r="MBV654" s="61"/>
      <c r="MBW654" s="104"/>
      <c r="MBX654" s="60"/>
      <c r="MBY654" s="61"/>
      <c r="MBZ654" s="104"/>
      <c r="MCA654" s="60"/>
      <c r="MCB654" s="61"/>
      <c r="MCC654" s="104"/>
      <c r="MCD654" s="60"/>
      <c r="MCE654" s="61"/>
      <c r="MCF654" s="104"/>
      <c r="MCG654" s="60"/>
      <c r="MCH654" s="61"/>
      <c r="MCI654" s="104"/>
      <c r="MCJ654" s="60"/>
      <c r="MCK654" s="61"/>
      <c r="MCL654" s="104"/>
      <c r="MCM654" s="60"/>
      <c r="MCN654" s="61"/>
      <c r="MCO654" s="104"/>
      <c r="MCP654" s="60"/>
      <c r="MCQ654" s="61"/>
      <c r="MCR654" s="104"/>
      <c r="MCS654" s="60"/>
      <c r="MCT654" s="61"/>
      <c r="MCU654" s="104"/>
      <c r="MCV654" s="60"/>
      <c r="MCW654" s="61"/>
      <c r="MCX654" s="104"/>
      <c r="MCY654" s="60"/>
      <c r="MCZ654" s="61"/>
      <c r="MDA654" s="104"/>
      <c r="MDB654" s="60"/>
      <c r="MDC654" s="61"/>
      <c r="MDD654" s="104"/>
      <c r="MDE654" s="60"/>
      <c r="MDF654" s="61"/>
      <c r="MDG654" s="104"/>
      <c r="MDH654" s="60"/>
      <c r="MDI654" s="61"/>
      <c r="MDJ654" s="104"/>
      <c r="MDK654" s="60"/>
      <c r="MDL654" s="61"/>
      <c r="MDM654" s="104"/>
      <c r="MDN654" s="60"/>
      <c r="MDO654" s="61"/>
      <c r="MDP654" s="104"/>
      <c r="MDQ654" s="60"/>
      <c r="MDR654" s="61"/>
      <c r="MDS654" s="104"/>
      <c r="MDT654" s="60"/>
      <c r="MDU654" s="61"/>
      <c r="MDV654" s="104"/>
      <c r="MDW654" s="60"/>
      <c r="MDX654" s="61"/>
      <c r="MDY654" s="104"/>
      <c r="MDZ654" s="60"/>
      <c r="MEA654" s="61"/>
      <c r="MEB654" s="104"/>
      <c r="MEC654" s="60"/>
      <c r="MED654" s="61"/>
      <c r="MEE654" s="104"/>
      <c r="MEF654" s="60"/>
      <c r="MEG654" s="61"/>
      <c r="MEH654" s="104"/>
      <c r="MEI654" s="60"/>
      <c r="MEJ654" s="61"/>
      <c r="MEK654" s="104"/>
      <c r="MEL654" s="60"/>
      <c r="MEM654" s="61"/>
      <c r="MEN654" s="104"/>
      <c r="MEO654" s="60"/>
      <c r="MEP654" s="61"/>
      <c r="MEQ654" s="104"/>
      <c r="MER654" s="60"/>
      <c r="MES654" s="61"/>
      <c r="MET654" s="104"/>
      <c r="MEU654" s="60"/>
      <c r="MEV654" s="61"/>
      <c r="MEW654" s="104"/>
      <c r="MEX654" s="60"/>
      <c r="MEY654" s="61"/>
      <c r="MEZ654" s="104"/>
      <c r="MFA654" s="60"/>
      <c r="MFB654" s="61"/>
      <c r="MFC654" s="104"/>
      <c r="MFD654" s="60"/>
      <c r="MFE654" s="61"/>
      <c r="MFF654" s="104"/>
      <c r="MFG654" s="60"/>
      <c r="MFH654" s="61"/>
      <c r="MFI654" s="104"/>
      <c r="MFJ654" s="60"/>
      <c r="MFK654" s="61"/>
      <c r="MFL654" s="104"/>
      <c r="MFM654" s="60"/>
      <c r="MFN654" s="61"/>
      <c r="MFO654" s="104"/>
      <c r="MFP654" s="60"/>
      <c r="MFQ654" s="61"/>
      <c r="MFR654" s="104"/>
      <c r="MFS654" s="60"/>
      <c r="MFT654" s="61"/>
      <c r="MFU654" s="104"/>
      <c r="MFV654" s="60"/>
      <c r="MFW654" s="61"/>
      <c r="MFX654" s="104"/>
      <c r="MFY654" s="60"/>
      <c r="MFZ654" s="61"/>
      <c r="MGA654" s="104"/>
      <c r="MGB654" s="60"/>
      <c r="MGC654" s="61"/>
      <c r="MGD654" s="104"/>
      <c r="MGE654" s="60"/>
      <c r="MGF654" s="61"/>
      <c r="MGG654" s="104"/>
      <c r="MGH654" s="60"/>
      <c r="MGI654" s="61"/>
      <c r="MGJ654" s="104"/>
      <c r="MGK654" s="60"/>
      <c r="MGL654" s="61"/>
      <c r="MGM654" s="104"/>
      <c r="MGN654" s="60"/>
      <c r="MGO654" s="61"/>
      <c r="MGP654" s="104"/>
      <c r="MGQ654" s="60"/>
      <c r="MGR654" s="61"/>
      <c r="MGS654" s="104"/>
      <c r="MGT654" s="60"/>
      <c r="MGU654" s="61"/>
      <c r="MGV654" s="104"/>
      <c r="MGW654" s="60"/>
      <c r="MGX654" s="61"/>
      <c r="MGY654" s="104"/>
      <c r="MGZ654" s="60"/>
      <c r="MHA654" s="61"/>
      <c r="MHB654" s="104"/>
      <c r="MHC654" s="60"/>
      <c r="MHD654" s="61"/>
      <c r="MHE654" s="104"/>
      <c r="MHF654" s="60"/>
      <c r="MHG654" s="61"/>
      <c r="MHH654" s="104"/>
      <c r="MHI654" s="60"/>
      <c r="MHJ654" s="61"/>
      <c r="MHK654" s="104"/>
      <c r="MHL654" s="60"/>
      <c r="MHM654" s="61"/>
      <c r="MHN654" s="104"/>
      <c r="MHO654" s="60"/>
      <c r="MHP654" s="61"/>
      <c r="MHQ654" s="104"/>
      <c r="MHR654" s="60"/>
      <c r="MHS654" s="61"/>
      <c r="MHT654" s="104"/>
      <c r="MHU654" s="60"/>
      <c r="MHV654" s="61"/>
      <c r="MHW654" s="104"/>
      <c r="MHX654" s="60"/>
      <c r="MHY654" s="61"/>
      <c r="MHZ654" s="104"/>
      <c r="MIA654" s="60"/>
      <c r="MIB654" s="61"/>
      <c r="MIC654" s="104"/>
      <c r="MID654" s="60"/>
      <c r="MIE654" s="61"/>
      <c r="MIF654" s="104"/>
      <c r="MIG654" s="60"/>
      <c r="MIH654" s="61"/>
      <c r="MII654" s="104"/>
      <c r="MIJ654" s="60"/>
      <c r="MIK654" s="61"/>
      <c r="MIL654" s="104"/>
      <c r="MIM654" s="60"/>
      <c r="MIN654" s="61"/>
      <c r="MIO654" s="104"/>
      <c r="MIP654" s="60"/>
      <c r="MIQ654" s="61"/>
      <c r="MIR654" s="104"/>
      <c r="MIS654" s="60"/>
      <c r="MIT654" s="61"/>
      <c r="MIU654" s="104"/>
      <c r="MIV654" s="60"/>
      <c r="MIW654" s="61"/>
      <c r="MIX654" s="104"/>
      <c r="MIY654" s="60"/>
      <c r="MIZ654" s="61"/>
      <c r="MJA654" s="104"/>
      <c r="MJB654" s="60"/>
      <c r="MJC654" s="61"/>
      <c r="MJD654" s="104"/>
      <c r="MJE654" s="60"/>
      <c r="MJF654" s="61"/>
      <c r="MJG654" s="104"/>
      <c r="MJH654" s="60"/>
      <c r="MJI654" s="61"/>
      <c r="MJJ654" s="104"/>
      <c r="MJK654" s="60"/>
      <c r="MJL654" s="61"/>
      <c r="MJM654" s="104"/>
      <c r="MJN654" s="60"/>
      <c r="MJO654" s="61"/>
      <c r="MJP654" s="104"/>
      <c r="MJQ654" s="60"/>
      <c r="MJR654" s="61"/>
      <c r="MJS654" s="104"/>
      <c r="MJT654" s="60"/>
      <c r="MJU654" s="61"/>
      <c r="MJV654" s="104"/>
      <c r="MJW654" s="60"/>
      <c r="MJX654" s="61"/>
      <c r="MJY654" s="104"/>
      <c r="MJZ654" s="60"/>
      <c r="MKA654" s="61"/>
      <c r="MKB654" s="104"/>
      <c r="MKC654" s="60"/>
      <c r="MKD654" s="61"/>
      <c r="MKE654" s="104"/>
      <c r="MKF654" s="60"/>
      <c r="MKG654" s="61"/>
      <c r="MKH654" s="104"/>
      <c r="MKI654" s="60"/>
      <c r="MKJ654" s="61"/>
      <c r="MKK654" s="104"/>
      <c r="MKL654" s="60"/>
      <c r="MKM654" s="61"/>
      <c r="MKN654" s="104"/>
      <c r="MKO654" s="60"/>
      <c r="MKP654" s="61"/>
      <c r="MKQ654" s="104"/>
      <c r="MKR654" s="60"/>
      <c r="MKS654" s="61"/>
      <c r="MKT654" s="104"/>
      <c r="MKU654" s="60"/>
      <c r="MKV654" s="61"/>
      <c r="MKW654" s="104"/>
      <c r="MKX654" s="60"/>
      <c r="MKY654" s="61"/>
      <c r="MKZ654" s="104"/>
      <c r="MLA654" s="60"/>
      <c r="MLB654" s="61"/>
      <c r="MLC654" s="104"/>
      <c r="MLD654" s="60"/>
      <c r="MLE654" s="61"/>
      <c r="MLF654" s="104"/>
      <c r="MLG654" s="60"/>
      <c r="MLH654" s="61"/>
      <c r="MLI654" s="104"/>
      <c r="MLJ654" s="60"/>
      <c r="MLK654" s="61"/>
      <c r="MLL654" s="104"/>
      <c r="MLM654" s="60"/>
      <c r="MLN654" s="61"/>
      <c r="MLO654" s="104"/>
      <c r="MLP654" s="60"/>
      <c r="MLQ654" s="61"/>
      <c r="MLR654" s="104"/>
      <c r="MLS654" s="60"/>
      <c r="MLT654" s="61"/>
      <c r="MLU654" s="104"/>
      <c r="MLV654" s="60"/>
      <c r="MLW654" s="61"/>
      <c r="MLX654" s="104"/>
      <c r="MLY654" s="60"/>
      <c r="MLZ654" s="61"/>
      <c r="MMA654" s="104"/>
      <c r="MMB654" s="60"/>
      <c r="MMC654" s="61"/>
      <c r="MMD654" s="104"/>
      <c r="MME654" s="60"/>
      <c r="MMF654" s="61"/>
      <c r="MMG654" s="104"/>
      <c r="MMH654" s="60"/>
      <c r="MMI654" s="61"/>
      <c r="MMJ654" s="104"/>
      <c r="MMK654" s="60"/>
      <c r="MML654" s="61"/>
      <c r="MMM654" s="104"/>
      <c r="MMN654" s="60"/>
      <c r="MMO654" s="61"/>
      <c r="MMP654" s="104"/>
      <c r="MMQ654" s="60"/>
      <c r="MMR654" s="61"/>
      <c r="MMS654" s="104"/>
      <c r="MMT654" s="60"/>
      <c r="MMU654" s="61"/>
      <c r="MMV654" s="104"/>
      <c r="MMW654" s="60"/>
      <c r="MMX654" s="61"/>
      <c r="MMY654" s="104"/>
      <c r="MMZ654" s="60"/>
      <c r="MNA654" s="61"/>
      <c r="MNB654" s="104"/>
      <c r="MNC654" s="60"/>
      <c r="MND654" s="61"/>
      <c r="MNE654" s="104"/>
      <c r="MNF654" s="60"/>
      <c r="MNG654" s="61"/>
      <c r="MNH654" s="104"/>
      <c r="MNI654" s="60"/>
      <c r="MNJ654" s="61"/>
      <c r="MNK654" s="104"/>
      <c r="MNL654" s="60"/>
      <c r="MNM654" s="61"/>
      <c r="MNN654" s="104"/>
      <c r="MNO654" s="60"/>
      <c r="MNP654" s="61"/>
      <c r="MNQ654" s="104"/>
      <c r="MNR654" s="60"/>
      <c r="MNS654" s="61"/>
      <c r="MNT654" s="104"/>
      <c r="MNU654" s="60"/>
      <c r="MNV654" s="61"/>
      <c r="MNW654" s="104"/>
      <c r="MNX654" s="60"/>
      <c r="MNY654" s="61"/>
      <c r="MNZ654" s="104"/>
      <c r="MOA654" s="60"/>
      <c r="MOB654" s="61"/>
      <c r="MOC654" s="104"/>
      <c r="MOD654" s="60"/>
      <c r="MOE654" s="61"/>
      <c r="MOF654" s="104"/>
      <c r="MOG654" s="60"/>
      <c r="MOH654" s="61"/>
      <c r="MOI654" s="104"/>
      <c r="MOJ654" s="60"/>
      <c r="MOK654" s="61"/>
      <c r="MOL654" s="104"/>
      <c r="MOM654" s="60"/>
      <c r="MON654" s="61"/>
      <c r="MOO654" s="104"/>
      <c r="MOP654" s="60"/>
      <c r="MOQ654" s="61"/>
      <c r="MOR654" s="104"/>
      <c r="MOS654" s="60"/>
      <c r="MOT654" s="61"/>
      <c r="MOU654" s="104"/>
      <c r="MOV654" s="60"/>
      <c r="MOW654" s="61"/>
      <c r="MOX654" s="104"/>
      <c r="MOY654" s="60"/>
      <c r="MOZ654" s="61"/>
      <c r="MPA654" s="104"/>
      <c r="MPB654" s="60"/>
      <c r="MPC654" s="61"/>
      <c r="MPD654" s="104"/>
      <c r="MPE654" s="60"/>
      <c r="MPF654" s="61"/>
      <c r="MPG654" s="104"/>
      <c r="MPH654" s="60"/>
      <c r="MPI654" s="61"/>
      <c r="MPJ654" s="104"/>
      <c r="MPK654" s="60"/>
      <c r="MPL654" s="61"/>
      <c r="MPM654" s="104"/>
      <c r="MPN654" s="60"/>
      <c r="MPO654" s="61"/>
      <c r="MPP654" s="104"/>
      <c r="MPQ654" s="60"/>
      <c r="MPR654" s="61"/>
      <c r="MPS654" s="104"/>
      <c r="MPT654" s="60"/>
      <c r="MPU654" s="61"/>
      <c r="MPV654" s="104"/>
      <c r="MPW654" s="60"/>
      <c r="MPX654" s="61"/>
      <c r="MPY654" s="104"/>
      <c r="MPZ654" s="60"/>
      <c r="MQA654" s="61"/>
      <c r="MQB654" s="104"/>
      <c r="MQC654" s="60"/>
      <c r="MQD654" s="61"/>
      <c r="MQE654" s="104"/>
      <c r="MQF654" s="60"/>
      <c r="MQG654" s="61"/>
      <c r="MQH654" s="104"/>
      <c r="MQI654" s="60"/>
      <c r="MQJ654" s="61"/>
      <c r="MQK654" s="104"/>
      <c r="MQL654" s="60"/>
      <c r="MQM654" s="61"/>
      <c r="MQN654" s="104"/>
      <c r="MQO654" s="60"/>
      <c r="MQP654" s="61"/>
      <c r="MQQ654" s="104"/>
      <c r="MQR654" s="60"/>
      <c r="MQS654" s="61"/>
      <c r="MQT654" s="104"/>
      <c r="MQU654" s="60"/>
      <c r="MQV654" s="61"/>
      <c r="MQW654" s="104"/>
      <c r="MQX654" s="60"/>
      <c r="MQY654" s="61"/>
      <c r="MQZ654" s="104"/>
      <c r="MRA654" s="60"/>
      <c r="MRB654" s="61"/>
      <c r="MRC654" s="104"/>
      <c r="MRD654" s="60"/>
      <c r="MRE654" s="61"/>
      <c r="MRF654" s="104"/>
      <c r="MRG654" s="60"/>
      <c r="MRH654" s="61"/>
      <c r="MRI654" s="104"/>
      <c r="MRJ654" s="60"/>
      <c r="MRK654" s="61"/>
      <c r="MRL654" s="104"/>
      <c r="MRM654" s="60"/>
      <c r="MRN654" s="61"/>
      <c r="MRO654" s="104"/>
      <c r="MRP654" s="60"/>
      <c r="MRQ654" s="61"/>
      <c r="MRR654" s="104"/>
      <c r="MRS654" s="60"/>
      <c r="MRT654" s="61"/>
      <c r="MRU654" s="104"/>
      <c r="MRV654" s="60"/>
      <c r="MRW654" s="61"/>
      <c r="MRX654" s="104"/>
      <c r="MRY654" s="60"/>
      <c r="MRZ654" s="61"/>
      <c r="MSA654" s="104"/>
      <c r="MSB654" s="60"/>
      <c r="MSC654" s="61"/>
      <c r="MSD654" s="104"/>
      <c r="MSE654" s="60"/>
      <c r="MSF654" s="61"/>
      <c r="MSG654" s="104"/>
      <c r="MSH654" s="60"/>
      <c r="MSI654" s="61"/>
      <c r="MSJ654" s="104"/>
      <c r="MSK654" s="60"/>
      <c r="MSL654" s="61"/>
      <c r="MSM654" s="104"/>
      <c r="MSN654" s="60"/>
      <c r="MSO654" s="61"/>
      <c r="MSP654" s="104"/>
      <c r="MSQ654" s="60"/>
      <c r="MSR654" s="61"/>
      <c r="MSS654" s="104"/>
      <c r="MST654" s="60"/>
      <c r="MSU654" s="61"/>
      <c r="MSV654" s="104"/>
      <c r="MSW654" s="60"/>
      <c r="MSX654" s="61"/>
      <c r="MSY654" s="104"/>
      <c r="MSZ654" s="60"/>
      <c r="MTA654" s="61"/>
      <c r="MTB654" s="104"/>
      <c r="MTC654" s="60"/>
      <c r="MTD654" s="61"/>
      <c r="MTE654" s="104"/>
      <c r="MTF654" s="60"/>
      <c r="MTG654" s="61"/>
      <c r="MTH654" s="104"/>
      <c r="MTI654" s="60"/>
      <c r="MTJ654" s="61"/>
      <c r="MTK654" s="104"/>
      <c r="MTL654" s="60"/>
      <c r="MTM654" s="61"/>
      <c r="MTN654" s="104"/>
      <c r="MTO654" s="60"/>
      <c r="MTP654" s="61"/>
      <c r="MTQ654" s="104"/>
      <c r="MTR654" s="60"/>
      <c r="MTS654" s="61"/>
      <c r="MTT654" s="104"/>
      <c r="MTU654" s="60"/>
      <c r="MTV654" s="61"/>
      <c r="MTW654" s="104"/>
      <c r="MTX654" s="60"/>
      <c r="MTY654" s="61"/>
      <c r="MTZ654" s="104"/>
      <c r="MUA654" s="60"/>
      <c r="MUB654" s="61"/>
      <c r="MUC654" s="104"/>
      <c r="MUD654" s="60"/>
      <c r="MUE654" s="61"/>
      <c r="MUF654" s="104"/>
      <c r="MUG654" s="60"/>
      <c r="MUH654" s="61"/>
      <c r="MUI654" s="104"/>
      <c r="MUJ654" s="60"/>
      <c r="MUK654" s="61"/>
      <c r="MUL654" s="104"/>
      <c r="MUM654" s="60"/>
      <c r="MUN654" s="61"/>
      <c r="MUO654" s="104"/>
      <c r="MUP654" s="60"/>
      <c r="MUQ654" s="61"/>
      <c r="MUR654" s="104"/>
      <c r="MUS654" s="60"/>
      <c r="MUT654" s="61"/>
      <c r="MUU654" s="104"/>
      <c r="MUV654" s="60"/>
      <c r="MUW654" s="61"/>
      <c r="MUX654" s="104"/>
      <c r="MUY654" s="60"/>
      <c r="MUZ654" s="61"/>
      <c r="MVA654" s="104"/>
      <c r="MVB654" s="60"/>
      <c r="MVC654" s="61"/>
      <c r="MVD654" s="104"/>
      <c r="MVE654" s="60"/>
      <c r="MVF654" s="61"/>
      <c r="MVG654" s="104"/>
      <c r="MVH654" s="60"/>
      <c r="MVI654" s="61"/>
      <c r="MVJ654" s="104"/>
      <c r="MVK654" s="60"/>
      <c r="MVL654" s="61"/>
      <c r="MVM654" s="104"/>
      <c r="MVN654" s="60"/>
      <c r="MVO654" s="61"/>
      <c r="MVP654" s="104"/>
      <c r="MVQ654" s="60"/>
      <c r="MVR654" s="61"/>
      <c r="MVS654" s="104"/>
      <c r="MVT654" s="60"/>
      <c r="MVU654" s="61"/>
      <c r="MVV654" s="104"/>
      <c r="MVW654" s="60"/>
      <c r="MVX654" s="61"/>
      <c r="MVY654" s="104"/>
      <c r="MVZ654" s="60"/>
      <c r="MWA654" s="61"/>
      <c r="MWB654" s="104"/>
      <c r="MWC654" s="60"/>
      <c r="MWD654" s="61"/>
      <c r="MWE654" s="104"/>
      <c r="MWF654" s="60"/>
      <c r="MWG654" s="61"/>
      <c r="MWH654" s="104"/>
      <c r="MWI654" s="60"/>
      <c r="MWJ654" s="61"/>
      <c r="MWK654" s="104"/>
      <c r="MWL654" s="60"/>
      <c r="MWM654" s="61"/>
      <c r="MWN654" s="104"/>
      <c r="MWO654" s="60"/>
      <c r="MWP654" s="61"/>
      <c r="MWQ654" s="104"/>
      <c r="MWR654" s="60"/>
      <c r="MWS654" s="61"/>
      <c r="MWT654" s="104"/>
      <c r="MWU654" s="60"/>
      <c r="MWV654" s="61"/>
      <c r="MWW654" s="104"/>
      <c r="MWX654" s="60"/>
      <c r="MWY654" s="61"/>
      <c r="MWZ654" s="104"/>
      <c r="MXA654" s="60"/>
      <c r="MXB654" s="61"/>
      <c r="MXC654" s="104"/>
      <c r="MXD654" s="60"/>
      <c r="MXE654" s="61"/>
      <c r="MXF654" s="104"/>
      <c r="MXG654" s="60"/>
      <c r="MXH654" s="61"/>
      <c r="MXI654" s="104"/>
      <c r="MXJ654" s="60"/>
      <c r="MXK654" s="61"/>
      <c r="MXL654" s="104"/>
      <c r="MXM654" s="60"/>
      <c r="MXN654" s="61"/>
      <c r="MXO654" s="104"/>
      <c r="MXP654" s="60"/>
      <c r="MXQ654" s="61"/>
      <c r="MXR654" s="104"/>
      <c r="MXS654" s="60"/>
      <c r="MXT654" s="61"/>
      <c r="MXU654" s="104"/>
      <c r="MXV654" s="60"/>
      <c r="MXW654" s="61"/>
      <c r="MXX654" s="104"/>
      <c r="MXY654" s="60"/>
      <c r="MXZ654" s="61"/>
      <c r="MYA654" s="104"/>
      <c r="MYB654" s="60"/>
      <c r="MYC654" s="61"/>
      <c r="MYD654" s="104"/>
      <c r="MYE654" s="60"/>
      <c r="MYF654" s="61"/>
      <c r="MYG654" s="104"/>
      <c r="MYH654" s="60"/>
      <c r="MYI654" s="61"/>
      <c r="MYJ654" s="104"/>
      <c r="MYK654" s="60"/>
      <c r="MYL654" s="61"/>
      <c r="MYM654" s="104"/>
      <c r="MYN654" s="60"/>
      <c r="MYO654" s="61"/>
      <c r="MYP654" s="104"/>
      <c r="MYQ654" s="60"/>
      <c r="MYR654" s="61"/>
      <c r="MYS654" s="104"/>
      <c r="MYT654" s="60"/>
      <c r="MYU654" s="61"/>
      <c r="MYV654" s="104"/>
      <c r="MYW654" s="60"/>
      <c r="MYX654" s="61"/>
      <c r="MYY654" s="104"/>
      <c r="MYZ654" s="60"/>
      <c r="MZA654" s="61"/>
      <c r="MZB654" s="104"/>
      <c r="MZC654" s="60"/>
      <c r="MZD654" s="61"/>
      <c r="MZE654" s="104"/>
      <c r="MZF654" s="60"/>
      <c r="MZG654" s="61"/>
      <c r="MZH654" s="104"/>
      <c r="MZI654" s="60"/>
      <c r="MZJ654" s="61"/>
      <c r="MZK654" s="104"/>
      <c r="MZL654" s="60"/>
      <c r="MZM654" s="61"/>
      <c r="MZN654" s="104"/>
      <c r="MZO654" s="60"/>
      <c r="MZP654" s="61"/>
      <c r="MZQ654" s="104"/>
      <c r="MZR654" s="60"/>
      <c r="MZS654" s="61"/>
      <c r="MZT654" s="104"/>
      <c r="MZU654" s="60"/>
      <c r="MZV654" s="61"/>
      <c r="MZW654" s="104"/>
      <c r="MZX654" s="60"/>
      <c r="MZY654" s="61"/>
      <c r="MZZ654" s="104"/>
      <c r="NAA654" s="60"/>
      <c r="NAB654" s="61"/>
      <c r="NAC654" s="104"/>
      <c r="NAD654" s="60"/>
      <c r="NAE654" s="61"/>
      <c r="NAF654" s="104"/>
      <c r="NAG654" s="60"/>
      <c r="NAH654" s="61"/>
      <c r="NAI654" s="104"/>
      <c r="NAJ654" s="60"/>
      <c r="NAK654" s="61"/>
      <c r="NAL654" s="104"/>
      <c r="NAM654" s="60"/>
      <c r="NAN654" s="61"/>
      <c r="NAO654" s="104"/>
      <c r="NAP654" s="60"/>
      <c r="NAQ654" s="61"/>
      <c r="NAR654" s="104"/>
      <c r="NAS654" s="60"/>
      <c r="NAT654" s="61"/>
      <c r="NAU654" s="104"/>
      <c r="NAV654" s="60"/>
      <c r="NAW654" s="61"/>
      <c r="NAX654" s="104"/>
      <c r="NAY654" s="60"/>
      <c r="NAZ654" s="61"/>
      <c r="NBA654" s="104"/>
      <c r="NBB654" s="60"/>
      <c r="NBC654" s="61"/>
      <c r="NBD654" s="104"/>
      <c r="NBE654" s="60"/>
      <c r="NBF654" s="61"/>
      <c r="NBG654" s="104"/>
      <c r="NBH654" s="60"/>
      <c r="NBI654" s="61"/>
      <c r="NBJ654" s="104"/>
      <c r="NBK654" s="60"/>
      <c r="NBL654" s="61"/>
      <c r="NBM654" s="104"/>
      <c r="NBN654" s="60"/>
      <c r="NBO654" s="61"/>
      <c r="NBP654" s="104"/>
      <c r="NBQ654" s="60"/>
      <c r="NBR654" s="61"/>
      <c r="NBS654" s="104"/>
      <c r="NBT654" s="60"/>
      <c r="NBU654" s="61"/>
      <c r="NBV654" s="104"/>
      <c r="NBW654" s="60"/>
      <c r="NBX654" s="61"/>
      <c r="NBY654" s="104"/>
      <c r="NBZ654" s="60"/>
      <c r="NCA654" s="61"/>
      <c r="NCB654" s="104"/>
      <c r="NCC654" s="60"/>
      <c r="NCD654" s="61"/>
      <c r="NCE654" s="104"/>
      <c r="NCF654" s="60"/>
      <c r="NCG654" s="61"/>
      <c r="NCH654" s="104"/>
      <c r="NCI654" s="60"/>
      <c r="NCJ654" s="61"/>
      <c r="NCK654" s="104"/>
      <c r="NCL654" s="60"/>
      <c r="NCM654" s="61"/>
      <c r="NCN654" s="104"/>
      <c r="NCO654" s="60"/>
      <c r="NCP654" s="61"/>
      <c r="NCQ654" s="104"/>
      <c r="NCR654" s="60"/>
      <c r="NCS654" s="61"/>
      <c r="NCT654" s="104"/>
      <c r="NCU654" s="60"/>
      <c r="NCV654" s="61"/>
      <c r="NCW654" s="104"/>
      <c r="NCX654" s="60"/>
      <c r="NCY654" s="61"/>
      <c r="NCZ654" s="104"/>
      <c r="NDA654" s="60"/>
      <c r="NDB654" s="61"/>
      <c r="NDC654" s="104"/>
      <c r="NDD654" s="60"/>
      <c r="NDE654" s="61"/>
      <c r="NDF654" s="104"/>
      <c r="NDG654" s="60"/>
      <c r="NDH654" s="61"/>
      <c r="NDI654" s="104"/>
      <c r="NDJ654" s="60"/>
      <c r="NDK654" s="61"/>
      <c r="NDL654" s="104"/>
      <c r="NDM654" s="60"/>
      <c r="NDN654" s="61"/>
      <c r="NDO654" s="104"/>
      <c r="NDP654" s="60"/>
      <c r="NDQ654" s="61"/>
      <c r="NDR654" s="104"/>
      <c r="NDS654" s="60"/>
      <c r="NDT654" s="61"/>
      <c r="NDU654" s="104"/>
      <c r="NDV654" s="60"/>
      <c r="NDW654" s="61"/>
      <c r="NDX654" s="104"/>
      <c r="NDY654" s="60"/>
      <c r="NDZ654" s="61"/>
      <c r="NEA654" s="104"/>
      <c r="NEB654" s="60"/>
      <c r="NEC654" s="61"/>
      <c r="NED654" s="104"/>
      <c r="NEE654" s="60"/>
      <c r="NEF654" s="61"/>
      <c r="NEG654" s="104"/>
      <c r="NEH654" s="60"/>
      <c r="NEI654" s="61"/>
      <c r="NEJ654" s="104"/>
      <c r="NEK654" s="60"/>
      <c r="NEL654" s="61"/>
      <c r="NEM654" s="104"/>
      <c r="NEN654" s="60"/>
      <c r="NEO654" s="61"/>
      <c r="NEP654" s="104"/>
      <c r="NEQ654" s="60"/>
      <c r="NER654" s="61"/>
      <c r="NES654" s="104"/>
      <c r="NET654" s="60"/>
      <c r="NEU654" s="61"/>
      <c r="NEV654" s="104"/>
      <c r="NEW654" s="60"/>
      <c r="NEX654" s="61"/>
      <c r="NEY654" s="104"/>
      <c r="NEZ654" s="60"/>
      <c r="NFA654" s="61"/>
      <c r="NFB654" s="104"/>
      <c r="NFC654" s="60"/>
      <c r="NFD654" s="61"/>
      <c r="NFE654" s="104"/>
      <c r="NFF654" s="60"/>
      <c r="NFG654" s="61"/>
      <c r="NFH654" s="104"/>
      <c r="NFI654" s="60"/>
      <c r="NFJ654" s="61"/>
      <c r="NFK654" s="104"/>
      <c r="NFL654" s="60"/>
      <c r="NFM654" s="61"/>
      <c r="NFN654" s="104"/>
      <c r="NFO654" s="60"/>
      <c r="NFP654" s="61"/>
      <c r="NFQ654" s="104"/>
      <c r="NFR654" s="60"/>
      <c r="NFS654" s="61"/>
      <c r="NFT654" s="104"/>
      <c r="NFU654" s="60"/>
      <c r="NFV654" s="61"/>
      <c r="NFW654" s="104"/>
      <c r="NFX654" s="60"/>
      <c r="NFY654" s="61"/>
      <c r="NFZ654" s="104"/>
      <c r="NGA654" s="60"/>
      <c r="NGB654" s="61"/>
      <c r="NGC654" s="104"/>
      <c r="NGD654" s="60"/>
      <c r="NGE654" s="61"/>
      <c r="NGF654" s="104"/>
      <c r="NGG654" s="60"/>
      <c r="NGH654" s="61"/>
      <c r="NGI654" s="104"/>
      <c r="NGJ654" s="60"/>
      <c r="NGK654" s="61"/>
      <c r="NGL654" s="104"/>
      <c r="NGM654" s="60"/>
      <c r="NGN654" s="61"/>
      <c r="NGO654" s="104"/>
      <c r="NGP654" s="60"/>
      <c r="NGQ654" s="61"/>
      <c r="NGR654" s="104"/>
      <c r="NGS654" s="60"/>
      <c r="NGT654" s="61"/>
      <c r="NGU654" s="104"/>
      <c r="NGV654" s="60"/>
      <c r="NGW654" s="61"/>
      <c r="NGX654" s="104"/>
      <c r="NGY654" s="60"/>
      <c r="NGZ654" s="61"/>
      <c r="NHA654" s="104"/>
      <c r="NHB654" s="60"/>
      <c r="NHC654" s="61"/>
      <c r="NHD654" s="104"/>
      <c r="NHE654" s="60"/>
      <c r="NHF654" s="61"/>
      <c r="NHG654" s="104"/>
      <c r="NHH654" s="60"/>
      <c r="NHI654" s="61"/>
      <c r="NHJ654" s="104"/>
      <c r="NHK654" s="60"/>
      <c r="NHL654" s="61"/>
      <c r="NHM654" s="104"/>
      <c r="NHN654" s="60"/>
      <c r="NHO654" s="61"/>
      <c r="NHP654" s="104"/>
      <c r="NHQ654" s="60"/>
      <c r="NHR654" s="61"/>
      <c r="NHS654" s="104"/>
      <c r="NHT654" s="60"/>
      <c r="NHU654" s="61"/>
      <c r="NHV654" s="104"/>
      <c r="NHW654" s="60"/>
      <c r="NHX654" s="61"/>
      <c r="NHY654" s="104"/>
      <c r="NHZ654" s="60"/>
      <c r="NIA654" s="61"/>
      <c r="NIB654" s="104"/>
      <c r="NIC654" s="60"/>
      <c r="NID654" s="61"/>
      <c r="NIE654" s="104"/>
      <c r="NIF654" s="60"/>
      <c r="NIG654" s="61"/>
      <c r="NIH654" s="104"/>
      <c r="NII654" s="60"/>
      <c r="NIJ654" s="61"/>
      <c r="NIK654" s="104"/>
      <c r="NIL654" s="60"/>
      <c r="NIM654" s="61"/>
      <c r="NIN654" s="104"/>
      <c r="NIO654" s="60"/>
      <c r="NIP654" s="61"/>
      <c r="NIQ654" s="104"/>
      <c r="NIR654" s="60"/>
      <c r="NIS654" s="61"/>
      <c r="NIT654" s="104"/>
      <c r="NIU654" s="60"/>
      <c r="NIV654" s="61"/>
      <c r="NIW654" s="104"/>
      <c r="NIX654" s="60"/>
      <c r="NIY654" s="61"/>
      <c r="NIZ654" s="104"/>
      <c r="NJA654" s="60"/>
      <c r="NJB654" s="61"/>
      <c r="NJC654" s="104"/>
      <c r="NJD654" s="60"/>
      <c r="NJE654" s="61"/>
      <c r="NJF654" s="104"/>
      <c r="NJG654" s="60"/>
      <c r="NJH654" s="61"/>
      <c r="NJI654" s="104"/>
      <c r="NJJ654" s="60"/>
      <c r="NJK654" s="61"/>
      <c r="NJL654" s="104"/>
      <c r="NJM654" s="60"/>
      <c r="NJN654" s="61"/>
      <c r="NJO654" s="104"/>
      <c r="NJP654" s="60"/>
      <c r="NJQ654" s="61"/>
      <c r="NJR654" s="104"/>
      <c r="NJS654" s="60"/>
      <c r="NJT654" s="61"/>
      <c r="NJU654" s="104"/>
      <c r="NJV654" s="60"/>
      <c r="NJW654" s="61"/>
      <c r="NJX654" s="104"/>
      <c r="NJY654" s="60"/>
      <c r="NJZ654" s="61"/>
      <c r="NKA654" s="104"/>
      <c r="NKB654" s="60"/>
      <c r="NKC654" s="61"/>
      <c r="NKD654" s="104"/>
      <c r="NKE654" s="60"/>
      <c r="NKF654" s="61"/>
      <c r="NKG654" s="104"/>
      <c r="NKH654" s="60"/>
      <c r="NKI654" s="61"/>
      <c r="NKJ654" s="104"/>
      <c r="NKK654" s="60"/>
      <c r="NKL654" s="61"/>
      <c r="NKM654" s="104"/>
      <c r="NKN654" s="60"/>
      <c r="NKO654" s="61"/>
      <c r="NKP654" s="104"/>
      <c r="NKQ654" s="60"/>
      <c r="NKR654" s="61"/>
      <c r="NKS654" s="104"/>
      <c r="NKT654" s="60"/>
      <c r="NKU654" s="61"/>
      <c r="NKV654" s="104"/>
      <c r="NKW654" s="60"/>
      <c r="NKX654" s="61"/>
      <c r="NKY654" s="104"/>
      <c r="NKZ654" s="60"/>
      <c r="NLA654" s="61"/>
      <c r="NLB654" s="104"/>
      <c r="NLC654" s="60"/>
      <c r="NLD654" s="61"/>
      <c r="NLE654" s="104"/>
      <c r="NLF654" s="60"/>
      <c r="NLG654" s="61"/>
      <c r="NLH654" s="104"/>
      <c r="NLI654" s="60"/>
      <c r="NLJ654" s="61"/>
      <c r="NLK654" s="104"/>
      <c r="NLL654" s="60"/>
      <c r="NLM654" s="61"/>
      <c r="NLN654" s="104"/>
      <c r="NLO654" s="60"/>
      <c r="NLP654" s="61"/>
      <c r="NLQ654" s="104"/>
      <c r="NLR654" s="60"/>
      <c r="NLS654" s="61"/>
      <c r="NLT654" s="104"/>
      <c r="NLU654" s="60"/>
      <c r="NLV654" s="61"/>
      <c r="NLW654" s="104"/>
      <c r="NLX654" s="60"/>
      <c r="NLY654" s="61"/>
      <c r="NLZ654" s="104"/>
      <c r="NMA654" s="60"/>
      <c r="NMB654" s="61"/>
      <c r="NMC654" s="104"/>
      <c r="NMD654" s="60"/>
      <c r="NME654" s="61"/>
      <c r="NMF654" s="104"/>
      <c r="NMG654" s="60"/>
      <c r="NMH654" s="61"/>
      <c r="NMI654" s="104"/>
      <c r="NMJ654" s="60"/>
      <c r="NMK654" s="61"/>
      <c r="NML654" s="104"/>
      <c r="NMM654" s="60"/>
      <c r="NMN654" s="61"/>
      <c r="NMO654" s="104"/>
      <c r="NMP654" s="60"/>
      <c r="NMQ654" s="61"/>
      <c r="NMR654" s="104"/>
      <c r="NMS654" s="60"/>
      <c r="NMT654" s="61"/>
      <c r="NMU654" s="104"/>
      <c r="NMV654" s="60"/>
      <c r="NMW654" s="61"/>
      <c r="NMX654" s="104"/>
      <c r="NMY654" s="60"/>
      <c r="NMZ654" s="61"/>
      <c r="NNA654" s="104"/>
      <c r="NNB654" s="60"/>
      <c r="NNC654" s="61"/>
      <c r="NND654" s="104"/>
      <c r="NNE654" s="60"/>
      <c r="NNF654" s="61"/>
      <c r="NNG654" s="104"/>
      <c r="NNH654" s="60"/>
      <c r="NNI654" s="61"/>
      <c r="NNJ654" s="104"/>
      <c r="NNK654" s="60"/>
      <c r="NNL654" s="61"/>
      <c r="NNM654" s="104"/>
      <c r="NNN654" s="60"/>
      <c r="NNO654" s="61"/>
      <c r="NNP654" s="104"/>
      <c r="NNQ654" s="60"/>
      <c r="NNR654" s="61"/>
      <c r="NNS654" s="104"/>
      <c r="NNT654" s="60"/>
      <c r="NNU654" s="61"/>
      <c r="NNV654" s="104"/>
      <c r="NNW654" s="60"/>
      <c r="NNX654" s="61"/>
      <c r="NNY654" s="104"/>
      <c r="NNZ654" s="60"/>
      <c r="NOA654" s="61"/>
      <c r="NOB654" s="104"/>
      <c r="NOC654" s="60"/>
      <c r="NOD654" s="61"/>
      <c r="NOE654" s="104"/>
      <c r="NOF654" s="60"/>
      <c r="NOG654" s="61"/>
      <c r="NOH654" s="104"/>
      <c r="NOI654" s="60"/>
      <c r="NOJ654" s="61"/>
      <c r="NOK654" s="104"/>
      <c r="NOL654" s="60"/>
      <c r="NOM654" s="61"/>
      <c r="NON654" s="104"/>
      <c r="NOO654" s="60"/>
      <c r="NOP654" s="61"/>
      <c r="NOQ654" s="104"/>
      <c r="NOR654" s="60"/>
      <c r="NOS654" s="61"/>
      <c r="NOT654" s="104"/>
      <c r="NOU654" s="60"/>
      <c r="NOV654" s="61"/>
      <c r="NOW654" s="104"/>
      <c r="NOX654" s="60"/>
      <c r="NOY654" s="61"/>
      <c r="NOZ654" s="104"/>
      <c r="NPA654" s="60"/>
      <c r="NPB654" s="61"/>
      <c r="NPC654" s="104"/>
      <c r="NPD654" s="60"/>
      <c r="NPE654" s="61"/>
      <c r="NPF654" s="104"/>
      <c r="NPG654" s="60"/>
      <c r="NPH654" s="61"/>
      <c r="NPI654" s="104"/>
      <c r="NPJ654" s="60"/>
      <c r="NPK654" s="61"/>
      <c r="NPL654" s="104"/>
      <c r="NPM654" s="60"/>
      <c r="NPN654" s="61"/>
      <c r="NPO654" s="104"/>
      <c r="NPP654" s="60"/>
      <c r="NPQ654" s="61"/>
      <c r="NPR654" s="104"/>
      <c r="NPS654" s="60"/>
      <c r="NPT654" s="61"/>
      <c r="NPU654" s="104"/>
      <c r="NPV654" s="60"/>
      <c r="NPW654" s="61"/>
      <c r="NPX654" s="104"/>
      <c r="NPY654" s="60"/>
      <c r="NPZ654" s="61"/>
      <c r="NQA654" s="104"/>
      <c r="NQB654" s="60"/>
      <c r="NQC654" s="61"/>
      <c r="NQD654" s="104"/>
      <c r="NQE654" s="60"/>
      <c r="NQF654" s="61"/>
      <c r="NQG654" s="104"/>
      <c r="NQH654" s="60"/>
      <c r="NQI654" s="61"/>
      <c r="NQJ654" s="104"/>
      <c r="NQK654" s="60"/>
      <c r="NQL654" s="61"/>
      <c r="NQM654" s="104"/>
      <c r="NQN654" s="60"/>
      <c r="NQO654" s="61"/>
      <c r="NQP654" s="104"/>
      <c r="NQQ654" s="60"/>
      <c r="NQR654" s="61"/>
      <c r="NQS654" s="104"/>
      <c r="NQT654" s="60"/>
      <c r="NQU654" s="61"/>
      <c r="NQV654" s="104"/>
      <c r="NQW654" s="60"/>
      <c r="NQX654" s="61"/>
      <c r="NQY654" s="104"/>
      <c r="NQZ654" s="60"/>
      <c r="NRA654" s="61"/>
      <c r="NRB654" s="104"/>
      <c r="NRC654" s="60"/>
      <c r="NRD654" s="61"/>
      <c r="NRE654" s="104"/>
      <c r="NRF654" s="60"/>
      <c r="NRG654" s="61"/>
      <c r="NRH654" s="104"/>
      <c r="NRI654" s="60"/>
      <c r="NRJ654" s="61"/>
      <c r="NRK654" s="104"/>
      <c r="NRL654" s="60"/>
      <c r="NRM654" s="61"/>
      <c r="NRN654" s="104"/>
      <c r="NRO654" s="60"/>
      <c r="NRP654" s="61"/>
      <c r="NRQ654" s="104"/>
      <c r="NRR654" s="60"/>
      <c r="NRS654" s="61"/>
      <c r="NRT654" s="104"/>
      <c r="NRU654" s="60"/>
      <c r="NRV654" s="61"/>
      <c r="NRW654" s="104"/>
      <c r="NRX654" s="60"/>
      <c r="NRY654" s="61"/>
      <c r="NRZ654" s="104"/>
      <c r="NSA654" s="60"/>
      <c r="NSB654" s="61"/>
      <c r="NSC654" s="104"/>
      <c r="NSD654" s="60"/>
      <c r="NSE654" s="61"/>
      <c r="NSF654" s="104"/>
      <c r="NSG654" s="60"/>
      <c r="NSH654" s="61"/>
      <c r="NSI654" s="104"/>
      <c r="NSJ654" s="60"/>
      <c r="NSK654" s="61"/>
      <c r="NSL654" s="104"/>
      <c r="NSM654" s="60"/>
      <c r="NSN654" s="61"/>
      <c r="NSO654" s="104"/>
      <c r="NSP654" s="60"/>
      <c r="NSQ654" s="61"/>
      <c r="NSR654" s="104"/>
      <c r="NSS654" s="60"/>
      <c r="NST654" s="61"/>
      <c r="NSU654" s="104"/>
      <c r="NSV654" s="60"/>
      <c r="NSW654" s="61"/>
      <c r="NSX654" s="104"/>
      <c r="NSY654" s="60"/>
      <c r="NSZ654" s="61"/>
      <c r="NTA654" s="104"/>
      <c r="NTB654" s="60"/>
      <c r="NTC654" s="61"/>
      <c r="NTD654" s="104"/>
      <c r="NTE654" s="60"/>
      <c r="NTF654" s="61"/>
      <c r="NTG654" s="104"/>
      <c r="NTH654" s="60"/>
      <c r="NTI654" s="61"/>
      <c r="NTJ654" s="104"/>
      <c r="NTK654" s="60"/>
      <c r="NTL654" s="61"/>
      <c r="NTM654" s="104"/>
      <c r="NTN654" s="60"/>
      <c r="NTO654" s="61"/>
      <c r="NTP654" s="104"/>
      <c r="NTQ654" s="60"/>
      <c r="NTR654" s="61"/>
      <c r="NTS654" s="104"/>
      <c r="NTT654" s="60"/>
      <c r="NTU654" s="61"/>
      <c r="NTV654" s="104"/>
      <c r="NTW654" s="60"/>
      <c r="NTX654" s="61"/>
      <c r="NTY654" s="104"/>
      <c r="NTZ654" s="60"/>
      <c r="NUA654" s="61"/>
      <c r="NUB654" s="104"/>
      <c r="NUC654" s="60"/>
      <c r="NUD654" s="61"/>
      <c r="NUE654" s="104"/>
      <c r="NUF654" s="60"/>
      <c r="NUG654" s="61"/>
      <c r="NUH654" s="104"/>
      <c r="NUI654" s="60"/>
      <c r="NUJ654" s="61"/>
      <c r="NUK654" s="104"/>
      <c r="NUL654" s="60"/>
      <c r="NUM654" s="61"/>
      <c r="NUN654" s="104"/>
      <c r="NUO654" s="60"/>
      <c r="NUP654" s="61"/>
      <c r="NUQ654" s="104"/>
      <c r="NUR654" s="60"/>
      <c r="NUS654" s="61"/>
      <c r="NUT654" s="104"/>
      <c r="NUU654" s="60"/>
      <c r="NUV654" s="61"/>
      <c r="NUW654" s="104"/>
      <c r="NUX654" s="60"/>
      <c r="NUY654" s="61"/>
      <c r="NUZ654" s="104"/>
      <c r="NVA654" s="60"/>
      <c r="NVB654" s="61"/>
      <c r="NVC654" s="104"/>
      <c r="NVD654" s="60"/>
      <c r="NVE654" s="61"/>
      <c r="NVF654" s="104"/>
      <c r="NVG654" s="60"/>
      <c r="NVH654" s="61"/>
      <c r="NVI654" s="104"/>
      <c r="NVJ654" s="60"/>
      <c r="NVK654" s="61"/>
      <c r="NVL654" s="104"/>
      <c r="NVM654" s="60"/>
      <c r="NVN654" s="61"/>
      <c r="NVO654" s="104"/>
      <c r="NVP654" s="60"/>
      <c r="NVQ654" s="61"/>
      <c r="NVR654" s="104"/>
      <c r="NVS654" s="60"/>
      <c r="NVT654" s="61"/>
      <c r="NVU654" s="104"/>
      <c r="NVV654" s="60"/>
      <c r="NVW654" s="61"/>
      <c r="NVX654" s="104"/>
      <c r="NVY654" s="60"/>
      <c r="NVZ654" s="61"/>
      <c r="NWA654" s="104"/>
      <c r="NWB654" s="60"/>
      <c r="NWC654" s="61"/>
      <c r="NWD654" s="104"/>
      <c r="NWE654" s="60"/>
      <c r="NWF654" s="61"/>
      <c r="NWG654" s="104"/>
      <c r="NWH654" s="60"/>
      <c r="NWI654" s="61"/>
      <c r="NWJ654" s="104"/>
      <c r="NWK654" s="60"/>
      <c r="NWL654" s="61"/>
      <c r="NWM654" s="104"/>
      <c r="NWN654" s="60"/>
      <c r="NWO654" s="61"/>
      <c r="NWP654" s="104"/>
      <c r="NWQ654" s="60"/>
      <c r="NWR654" s="61"/>
      <c r="NWS654" s="104"/>
      <c r="NWT654" s="60"/>
      <c r="NWU654" s="61"/>
      <c r="NWV654" s="104"/>
      <c r="NWW654" s="60"/>
      <c r="NWX654" s="61"/>
      <c r="NWY654" s="104"/>
      <c r="NWZ654" s="60"/>
      <c r="NXA654" s="61"/>
      <c r="NXB654" s="104"/>
      <c r="NXC654" s="60"/>
      <c r="NXD654" s="61"/>
      <c r="NXE654" s="104"/>
      <c r="NXF654" s="60"/>
      <c r="NXG654" s="61"/>
      <c r="NXH654" s="104"/>
      <c r="NXI654" s="60"/>
      <c r="NXJ654" s="61"/>
      <c r="NXK654" s="104"/>
      <c r="NXL654" s="60"/>
      <c r="NXM654" s="61"/>
      <c r="NXN654" s="104"/>
      <c r="NXO654" s="60"/>
      <c r="NXP654" s="61"/>
      <c r="NXQ654" s="104"/>
      <c r="NXR654" s="60"/>
      <c r="NXS654" s="61"/>
      <c r="NXT654" s="104"/>
      <c r="NXU654" s="60"/>
      <c r="NXV654" s="61"/>
      <c r="NXW654" s="104"/>
      <c r="NXX654" s="60"/>
      <c r="NXY654" s="61"/>
      <c r="NXZ654" s="104"/>
      <c r="NYA654" s="60"/>
      <c r="NYB654" s="61"/>
      <c r="NYC654" s="104"/>
      <c r="NYD654" s="60"/>
      <c r="NYE654" s="61"/>
      <c r="NYF654" s="104"/>
      <c r="NYG654" s="60"/>
      <c r="NYH654" s="61"/>
      <c r="NYI654" s="104"/>
      <c r="NYJ654" s="60"/>
      <c r="NYK654" s="61"/>
      <c r="NYL654" s="104"/>
      <c r="NYM654" s="60"/>
      <c r="NYN654" s="61"/>
      <c r="NYO654" s="104"/>
      <c r="NYP654" s="60"/>
      <c r="NYQ654" s="61"/>
      <c r="NYR654" s="104"/>
      <c r="NYS654" s="60"/>
      <c r="NYT654" s="61"/>
      <c r="NYU654" s="104"/>
      <c r="NYV654" s="60"/>
      <c r="NYW654" s="61"/>
      <c r="NYX654" s="104"/>
      <c r="NYY654" s="60"/>
      <c r="NYZ654" s="61"/>
      <c r="NZA654" s="104"/>
      <c r="NZB654" s="60"/>
      <c r="NZC654" s="61"/>
      <c r="NZD654" s="104"/>
      <c r="NZE654" s="60"/>
      <c r="NZF654" s="61"/>
      <c r="NZG654" s="104"/>
      <c r="NZH654" s="60"/>
      <c r="NZI654" s="61"/>
      <c r="NZJ654" s="104"/>
      <c r="NZK654" s="60"/>
      <c r="NZL654" s="61"/>
      <c r="NZM654" s="104"/>
      <c r="NZN654" s="60"/>
      <c r="NZO654" s="61"/>
      <c r="NZP654" s="104"/>
      <c r="NZQ654" s="60"/>
      <c r="NZR654" s="61"/>
      <c r="NZS654" s="104"/>
      <c r="NZT654" s="60"/>
      <c r="NZU654" s="61"/>
      <c r="NZV654" s="104"/>
      <c r="NZW654" s="60"/>
      <c r="NZX654" s="61"/>
      <c r="NZY654" s="104"/>
      <c r="NZZ654" s="60"/>
      <c r="OAA654" s="61"/>
      <c r="OAB654" s="104"/>
      <c r="OAC654" s="60"/>
      <c r="OAD654" s="61"/>
      <c r="OAE654" s="104"/>
      <c r="OAF654" s="60"/>
      <c r="OAG654" s="61"/>
      <c r="OAH654" s="104"/>
      <c r="OAI654" s="60"/>
      <c r="OAJ654" s="61"/>
      <c r="OAK654" s="104"/>
      <c r="OAL654" s="60"/>
      <c r="OAM654" s="61"/>
      <c r="OAN654" s="104"/>
      <c r="OAO654" s="60"/>
      <c r="OAP654" s="61"/>
      <c r="OAQ654" s="104"/>
      <c r="OAR654" s="60"/>
      <c r="OAS654" s="61"/>
      <c r="OAT654" s="104"/>
      <c r="OAU654" s="60"/>
      <c r="OAV654" s="61"/>
      <c r="OAW654" s="104"/>
      <c r="OAX654" s="60"/>
      <c r="OAY654" s="61"/>
      <c r="OAZ654" s="104"/>
      <c r="OBA654" s="60"/>
      <c r="OBB654" s="61"/>
      <c r="OBC654" s="104"/>
      <c r="OBD654" s="60"/>
      <c r="OBE654" s="61"/>
      <c r="OBF654" s="104"/>
      <c r="OBG654" s="60"/>
      <c r="OBH654" s="61"/>
      <c r="OBI654" s="104"/>
      <c r="OBJ654" s="60"/>
      <c r="OBK654" s="61"/>
      <c r="OBL654" s="104"/>
      <c r="OBM654" s="60"/>
      <c r="OBN654" s="61"/>
      <c r="OBO654" s="104"/>
      <c r="OBP654" s="60"/>
      <c r="OBQ654" s="61"/>
      <c r="OBR654" s="104"/>
      <c r="OBS654" s="60"/>
      <c r="OBT654" s="61"/>
      <c r="OBU654" s="104"/>
      <c r="OBV654" s="60"/>
      <c r="OBW654" s="61"/>
      <c r="OBX654" s="104"/>
      <c r="OBY654" s="60"/>
      <c r="OBZ654" s="61"/>
      <c r="OCA654" s="104"/>
      <c r="OCB654" s="60"/>
      <c r="OCC654" s="61"/>
      <c r="OCD654" s="104"/>
      <c r="OCE654" s="60"/>
      <c r="OCF654" s="61"/>
      <c r="OCG654" s="104"/>
      <c r="OCH654" s="60"/>
      <c r="OCI654" s="61"/>
      <c r="OCJ654" s="104"/>
      <c r="OCK654" s="60"/>
      <c r="OCL654" s="61"/>
      <c r="OCM654" s="104"/>
      <c r="OCN654" s="60"/>
      <c r="OCO654" s="61"/>
      <c r="OCP654" s="104"/>
      <c r="OCQ654" s="60"/>
      <c r="OCR654" s="61"/>
      <c r="OCS654" s="104"/>
      <c r="OCT654" s="60"/>
      <c r="OCU654" s="61"/>
      <c r="OCV654" s="104"/>
      <c r="OCW654" s="60"/>
      <c r="OCX654" s="61"/>
      <c r="OCY654" s="104"/>
      <c r="OCZ654" s="60"/>
      <c r="ODA654" s="61"/>
      <c r="ODB654" s="104"/>
      <c r="ODC654" s="60"/>
      <c r="ODD654" s="61"/>
      <c r="ODE654" s="104"/>
      <c r="ODF654" s="60"/>
      <c r="ODG654" s="61"/>
      <c r="ODH654" s="104"/>
      <c r="ODI654" s="60"/>
      <c r="ODJ654" s="61"/>
      <c r="ODK654" s="104"/>
      <c r="ODL654" s="60"/>
      <c r="ODM654" s="61"/>
      <c r="ODN654" s="104"/>
      <c r="ODO654" s="60"/>
      <c r="ODP654" s="61"/>
      <c r="ODQ654" s="104"/>
      <c r="ODR654" s="60"/>
      <c r="ODS654" s="61"/>
      <c r="ODT654" s="104"/>
      <c r="ODU654" s="60"/>
      <c r="ODV654" s="61"/>
      <c r="ODW654" s="104"/>
      <c r="ODX654" s="60"/>
      <c r="ODY654" s="61"/>
      <c r="ODZ654" s="104"/>
      <c r="OEA654" s="60"/>
      <c r="OEB654" s="61"/>
      <c r="OEC654" s="104"/>
      <c r="OED654" s="60"/>
      <c r="OEE654" s="61"/>
      <c r="OEF654" s="104"/>
      <c r="OEG654" s="60"/>
      <c r="OEH654" s="61"/>
      <c r="OEI654" s="104"/>
      <c r="OEJ654" s="60"/>
      <c r="OEK654" s="61"/>
      <c r="OEL654" s="104"/>
      <c r="OEM654" s="60"/>
      <c r="OEN654" s="61"/>
      <c r="OEO654" s="104"/>
      <c r="OEP654" s="60"/>
      <c r="OEQ654" s="61"/>
      <c r="OER654" s="104"/>
      <c r="OES654" s="60"/>
      <c r="OET654" s="61"/>
      <c r="OEU654" s="104"/>
      <c r="OEV654" s="60"/>
      <c r="OEW654" s="61"/>
      <c r="OEX654" s="104"/>
      <c r="OEY654" s="60"/>
      <c r="OEZ654" s="61"/>
      <c r="OFA654" s="104"/>
      <c r="OFB654" s="60"/>
      <c r="OFC654" s="61"/>
      <c r="OFD654" s="104"/>
      <c r="OFE654" s="60"/>
      <c r="OFF654" s="61"/>
      <c r="OFG654" s="104"/>
      <c r="OFH654" s="60"/>
      <c r="OFI654" s="61"/>
      <c r="OFJ654" s="104"/>
      <c r="OFK654" s="60"/>
      <c r="OFL654" s="61"/>
      <c r="OFM654" s="104"/>
      <c r="OFN654" s="60"/>
      <c r="OFO654" s="61"/>
      <c r="OFP654" s="104"/>
      <c r="OFQ654" s="60"/>
      <c r="OFR654" s="61"/>
      <c r="OFS654" s="104"/>
      <c r="OFT654" s="60"/>
      <c r="OFU654" s="61"/>
      <c r="OFV654" s="104"/>
      <c r="OFW654" s="60"/>
      <c r="OFX654" s="61"/>
      <c r="OFY654" s="104"/>
      <c r="OFZ654" s="60"/>
      <c r="OGA654" s="61"/>
      <c r="OGB654" s="104"/>
      <c r="OGC654" s="60"/>
      <c r="OGD654" s="61"/>
      <c r="OGE654" s="104"/>
      <c r="OGF654" s="60"/>
      <c r="OGG654" s="61"/>
      <c r="OGH654" s="104"/>
      <c r="OGI654" s="60"/>
      <c r="OGJ654" s="61"/>
      <c r="OGK654" s="104"/>
      <c r="OGL654" s="60"/>
      <c r="OGM654" s="61"/>
      <c r="OGN654" s="104"/>
      <c r="OGO654" s="60"/>
      <c r="OGP654" s="61"/>
      <c r="OGQ654" s="104"/>
      <c r="OGR654" s="60"/>
      <c r="OGS654" s="61"/>
      <c r="OGT654" s="104"/>
      <c r="OGU654" s="60"/>
      <c r="OGV654" s="61"/>
      <c r="OGW654" s="104"/>
      <c r="OGX654" s="60"/>
      <c r="OGY654" s="61"/>
      <c r="OGZ654" s="104"/>
      <c r="OHA654" s="60"/>
      <c r="OHB654" s="61"/>
      <c r="OHC654" s="104"/>
      <c r="OHD654" s="60"/>
      <c r="OHE654" s="61"/>
      <c r="OHF654" s="104"/>
      <c r="OHG654" s="60"/>
      <c r="OHH654" s="61"/>
      <c r="OHI654" s="104"/>
      <c r="OHJ654" s="60"/>
      <c r="OHK654" s="61"/>
      <c r="OHL654" s="104"/>
      <c r="OHM654" s="60"/>
      <c r="OHN654" s="61"/>
      <c r="OHO654" s="104"/>
      <c r="OHP654" s="60"/>
      <c r="OHQ654" s="61"/>
      <c r="OHR654" s="104"/>
      <c r="OHS654" s="60"/>
      <c r="OHT654" s="61"/>
      <c r="OHU654" s="104"/>
      <c r="OHV654" s="60"/>
      <c r="OHW654" s="61"/>
      <c r="OHX654" s="104"/>
      <c r="OHY654" s="60"/>
      <c r="OHZ654" s="61"/>
      <c r="OIA654" s="104"/>
      <c r="OIB654" s="60"/>
      <c r="OIC654" s="61"/>
      <c r="OID654" s="104"/>
      <c r="OIE654" s="60"/>
      <c r="OIF654" s="61"/>
      <c r="OIG654" s="104"/>
      <c r="OIH654" s="60"/>
      <c r="OII654" s="61"/>
      <c r="OIJ654" s="104"/>
      <c r="OIK654" s="60"/>
      <c r="OIL654" s="61"/>
      <c r="OIM654" s="104"/>
      <c r="OIN654" s="60"/>
      <c r="OIO654" s="61"/>
      <c r="OIP654" s="104"/>
      <c r="OIQ654" s="60"/>
      <c r="OIR654" s="61"/>
      <c r="OIS654" s="104"/>
      <c r="OIT654" s="60"/>
      <c r="OIU654" s="61"/>
      <c r="OIV654" s="104"/>
      <c r="OIW654" s="60"/>
      <c r="OIX654" s="61"/>
      <c r="OIY654" s="104"/>
      <c r="OIZ654" s="60"/>
      <c r="OJA654" s="61"/>
      <c r="OJB654" s="104"/>
      <c r="OJC654" s="60"/>
      <c r="OJD654" s="61"/>
      <c r="OJE654" s="104"/>
      <c r="OJF654" s="60"/>
      <c r="OJG654" s="61"/>
      <c r="OJH654" s="104"/>
      <c r="OJI654" s="60"/>
      <c r="OJJ654" s="61"/>
      <c r="OJK654" s="104"/>
      <c r="OJL654" s="60"/>
      <c r="OJM654" s="61"/>
      <c r="OJN654" s="104"/>
      <c r="OJO654" s="60"/>
      <c r="OJP654" s="61"/>
      <c r="OJQ654" s="104"/>
      <c r="OJR654" s="60"/>
      <c r="OJS654" s="61"/>
      <c r="OJT654" s="104"/>
      <c r="OJU654" s="60"/>
      <c r="OJV654" s="61"/>
      <c r="OJW654" s="104"/>
      <c r="OJX654" s="60"/>
      <c r="OJY654" s="61"/>
      <c r="OJZ654" s="104"/>
      <c r="OKA654" s="60"/>
      <c r="OKB654" s="61"/>
      <c r="OKC654" s="104"/>
      <c r="OKD654" s="60"/>
      <c r="OKE654" s="61"/>
      <c r="OKF654" s="104"/>
      <c r="OKG654" s="60"/>
      <c r="OKH654" s="61"/>
      <c r="OKI654" s="104"/>
      <c r="OKJ654" s="60"/>
      <c r="OKK654" s="61"/>
      <c r="OKL654" s="104"/>
      <c r="OKM654" s="60"/>
      <c r="OKN654" s="61"/>
      <c r="OKO654" s="104"/>
      <c r="OKP654" s="60"/>
      <c r="OKQ654" s="61"/>
      <c r="OKR654" s="104"/>
      <c r="OKS654" s="60"/>
      <c r="OKT654" s="61"/>
      <c r="OKU654" s="104"/>
      <c r="OKV654" s="60"/>
      <c r="OKW654" s="61"/>
      <c r="OKX654" s="104"/>
      <c r="OKY654" s="60"/>
      <c r="OKZ654" s="61"/>
      <c r="OLA654" s="104"/>
      <c r="OLB654" s="60"/>
      <c r="OLC654" s="61"/>
      <c r="OLD654" s="104"/>
      <c r="OLE654" s="60"/>
      <c r="OLF654" s="61"/>
      <c r="OLG654" s="104"/>
      <c r="OLH654" s="60"/>
      <c r="OLI654" s="61"/>
      <c r="OLJ654" s="104"/>
      <c r="OLK654" s="60"/>
      <c r="OLL654" s="61"/>
      <c r="OLM654" s="104"/>
      <c r="OLN654" s="60"/>
      <c r="OLO654" s="61"/>
      <c r="OLP654" s="104"/>
      <c r="OLQ654" s="60"/>
      <c r="OLR654" s="61"/>
      <c r="OLS654" s="104"/>
      <c r="OLT654" s="60"/>
      <c r="OLU654" s="61"/>
      <c r="OLV654" s="104"/>
      <c r="OLW654" s="60"/>
      <c r="OLX654" s="61"/>
      <c r="OLY654" s="104"/>
      <c r="OLZ654" s="60"/>
      <c r="OMA654" s="61"/>
      <c r="OMB654" s="104"/>
      <c r="OMC654" s="60"/>
      <c r="OMD654" s="61"/>
      <c r="OME654" s="104"/>
      <c r="OMF654" s="60"/>
      <c r="OMG654" s="61"/>
      <c r="OMH654" s="104"/>
      <c r="OMI654" s="60"/>
      <c r="OMJ654" s="61"/>
      <c r="OMK654" s="104"/>
      <c r="OML654" s="60"/>
      <c r="OMM654" s="61"/>
      <c r="OMN654" s="104"/>
      <c r="OMO654" s="60"/>
      <c r="OMP654" s="61"/>
      <c r="OMQ654" s="104"/>
      <c r="OMR654" s="60"/>
      <c r="OMS654" s="61"/>
      <c r="OMT654" s="104"/>
      <c r="OMU654" s="60"/>
      <c r="OMV654" s="61"/>
      <c r="OMW654" s="104"/>
      <c r="OMX654" s="60"/>
      <c r="OMY654" s="61"/>
      <c r="OMZ654" s="104"/>
      <c r="ONA654" s="60"/>
      <c r="ONB654" s="61"/>
      <c r="ONC654" s="104"/>
      <c r="OND654" s="60"/>
      <c r="ONE654" s="61"/>
      <c r="ONF654" s="104"/>
      <c r="ONG654" s="60"/>
      <c r="ONH654" s="61"/>
      <c r="ONI654" s="104"/>
      <c r="ONJ654" s="60"/>
      <c r="ONK654" s="61"/>
      <c r="ONL654" s="104"/>
      <c r="ONM654" s="60"/>
      <c r="ONN654" s="61"/>
      <c r="ONO654" s="104"/>
      <c r="ONP654" s="60"/>
      <c r="ONQ654" s="61"/>
      <c r="ONR654" s="104"/>
      <c r="ONS654" s="60"/>
      <c r="ONT654" s="61"/>
      <c r="ONU654" s="104"/>
      <c r="ONV654" s="60"/>
      <c r="ONW654" s="61"/>
      <c r="ONX654" s="104"/>
      <c r="ONY654" s="60"/>
      <c r="ONZ654" s="61"/>
      <c r="OOA654" s="104"/>
      <c r="OOB654" s="60"/>
      <c r="OOC654" s="61"/>
      <c r="OOD654" s="104"/>
      <c r="OOE654" s="60"/>
      <c r="OOF654" s="61"/>
      <c r="OOG654" s="104"/>
      <c r="OOH654" s="60"/>
      <c r="OOI654" s="61"/>
      <c r="OOJ654" s="104"/>
      <c r="OOK654" s="60"/>
      <c r="OOL654" s="61"/>
      <c r="OOM654" s="104"/>
      <c r="OON654" s="60"/>
      <c r="OOO654" s="61"/>
      <c r="OOP654" s="104"/>
      <c r="OOQ654" s="60"/>
      <c r="OOR654" s="61"/>
      <c r="OOS654" s="104"/>
      <c r="OOT654" s="60"/>
      <c r="OOU654" s="61"/>
      <c r="OOV654" s="104"/>
      <c r="OOW654" s="60"/>
      <c r="OOX654" s="61"/>
      <c r="OOY654" s="104"/>
      <c r="OOZ654" s="60"/>
      <c r="OPA654" s="61"/>
      <c r="OPB654" s="104"/>
      <c r="OPC654" s="60"/>
      <c r="OPD654" s="61"/>
      <c r="OPE654" s="104"/>
      <c r="OPF654" s="60"/>
      <c r="OPG654" s="61"/>
      <c r="OPH654" s="104"/>
      <c r="OPI654" s="60"/>
      <c r="OPJ654" s="61"/>
      <c r="OPK654" s="104"/>
      <c r="OPL654" s="60"/>
      <c r="OPM654" s="61"/>
      <c r="OPN654" s="104"/>
      <c r="OPO654" s="60"/>
      <c r="OPP654" s="61"/>
      <c r="OPQ654" s="104"/>
      <c r="OPR654" s="60"/>
      <c r="OPS654" s="61"/>
      <c r="OPT654" s="104"/>
      <c r="OPU654" s="60"/>
      <c r="OPV654" s="61"/>
      <c r="OPW654" s="104"/>
      <c r="OPX654" s="60"/>
      <c r="OPY654" s="61"/>
      <c r="OPZ654" s="104"/>
      <c r="OQA654" s="60"/>
      <c r="OQB654" s="61"/>
      <c r="OQC654" s="104"/>
      <c r="OQD654" s="60"/>
      <c r="OQE654" s="61"/>
      <c r="OQF654" s="104"/>
      <c r="OQG654" s="60"/>
      <c r="OQH654" s="61"/>
      <c r="OQI654" s="104"/>
      <c r="OQJ654" s="60"/>
      <c r="OQK654" s="61"/>
      <c r="OQL654" s="104"/>
      <c r="OQM654" s="60"/>
      <c r="OQN654" s="61"/>
      <c r="OQO654" s="104"/>
      <c r="OQP654" s="60"/>
      <c r="OQQ654" s="61"/>
      <c r="OQR654" s="104"/>
      <c r="OQS654" s="60"/>
      <c r="OQT654" s="61"/>
      <c r="OQU654" s="104"/>
      <c r="OQV654" s="60"/>
      <c r="OQW654" s="61"/>
      <c r="OQX654" s="104"/>
      <c r="OQY654" s="60"/>
      <c r="OQZ654" s="61"/>
      <c r="ORA654" s="104"/>
      <c r="ORB654" s="60"/>
      <c r="ORC654" s="61"/>
      <c r="ORD654" s="104"/>
      <c r="ORE654" s="60"/>
      <c r="ORF654" s="61"/>
      <c r="ORG654" s="104"/>
      <c r="ORH654" s="60"/>
      <c r="ORI654" s="61"/>
      <c r="ORJ654" s="104"/>
      <c r="ORK654" s="60"/>
      <c r="ORL654" s="61"/>
      <c r="ORM654" s="104"/>
      <c r="ORN654" s="60"/>
      <c r="ORO654" s="61"/>
      <c r="ORP654" s="104"/>
      <c r="ORQ654" s="60"/>
      <c r="ORR654" s="61"/>
      <c r="ORS654" s="104"/>
      <c r="ORT654" s="60"/>
      <c r="ORU654" s="61"/>
      <c r="ORV654" s="104"/>
      <c r="ORW654" s="60"/>
      <c r="ORX654" s="61"/>
      <c r="ORY654" s="104"/>
      <c r="ORZ654" s="60"/>
      <c r="OSA654" s="61"/>
      <c r="OSB654" s="104"/>
      <c r="OSC654" s="60"/>
      <c r="OSD654" s="61"/>
      <c r="OSE654" s="104"/>
      <c r="OSF654" s="60"/>
      <c r="OSG654" s="61"/>
      <c r="OSH654" s="104"/>
      <c r="OSI654" s="60"/>
      <c r="OSJ654" s="61"/>
      <c r="OSK654" s="104"/>
      <c r="OSL654" s="60"/>
      <c r="OSM654" s="61"/>
      <c r="OSN654" s="104"/>
      <c r="OSO654" s="60"/>
      <c r="OSP654" s="61"/>
      <c r="OSQ654" s="104"/>
      <c r="OSR654" s="60"/>
      <c r="OSS654" s="61"/>
      <c r="OST654" s="104"/>
      <c r="OSU654" s="60"/>
      <c r="OSV654" s="61"/>
      <c r="OSW654" s="104"/>
      <c r="OSX654" s="60"/>
      <c r="OSY654" s="61"/>
      <c r="OSZ654" s="104"/>
      <c r="OTA654" s="60"/>
      <c r="OTB654" s="61"/>
      <c r="OTC654" s="104"/>
      <c r="OTD654" s="60"/>
      <c r="OTE654" s="61"/>
      <c r="OTF654" s="104"/>
      <c r="OTG654" s="60"/>
      <c r="OTH654" s="61"/>
      <c r="OTI654" s="104"/>
      <c r="OTJ654" s="60"/>
      <c r="OTK654" s="61"/>
      <c r="OTL654" s="104"/>
      <c r="OTM654" s="60"/>
      <c r="OTN654" s="61"/>
      <c r="OTO654" s="104"/>
      <c r="OTP654" s="60"/>
      <c r="OTQ654" s="61"/>
      <c r="OTR654" s="104"/>
      <c r="OTS654" s="60"/>
      <c r="OTT654" s="61"/>
      <c r="OTU654" s="104"/>
      <c r="OTV654" s="60"/>
      <c r="OTW654" s="61"/>
      <c r="OTX654" s="104"/>
      <c r="OTY654" s="60"/>
      <c r="OTZ654" s="61"/>
      <c r="OUA654" s="104"/>
      <c r="OUB654" s="60"/>
      <c r="OUC654" s="61"/>
      <c r="OUD654" s="104"/>
      <c r="OUE654" s="60"/>
      <c r="OUF654" s="61"/>
      <c r="OUG654" s="104"/>
      <c r="OUH654" s="60"/>
      <c r="OUI654" s="61"/>
      <c r="OUJ654" s="104"/>
      <c r="OUK654" s="60"/>
      <c r="OUL654" s="61"/>
      <c r="OUM654" s="104"/>
      <c r="OUN654" s="60"/>
      <c r="OUO654" s="61"/>
      <c r="OUP654" s="104"/>
      <c r="OUQ654" s="60"/>
      <c r="OUR654" s="61"/>
      <c r="OUS654" s="104"/>
      <c r="OUT654" s="60"/>
      <c r="OUU654" s="61"/>
      <c r="OUV654" s="104"/>
      <c r="OUW654" s="60"/>
      <c r="OUX654" s="61"/>
      <c r="OUY654" s="104"/>
      <c r="OUZ654" s="60"/>
      <c r="OVA654" s="61"/>
      <c r="OVB654" s="104"/>
      <c r="OVC654" s="60"/>
      <c r="OVD654" s="61"/>
      <c r="OVE654" s="104"/>
      <c r="OVF654" s="60"/>
      <c r="OVG654" s="61"/>
      <c r="OVH654" s="104"/>
      <c r="OVI654" s="60"/>
      <c r="OVJ654" s="61"/>
      <c r="OVK654" s="104"/>
      <c r="OVL654" s="60"/>
      <c r="OVM654" s="61"/>
      <c r="OVN654" s="104"/>
      <c r="OVO654" s="60"/>
      <c r="OVP654" s="61"/>
      <c r="OVQ654" s="104"/>
      <c r="OVR654" s="60"/>
      <c r="OVS654" s="61"/>
      <c r="OVT654" s="104"/>
      <c r="OVU654" s="60"/>
      <c r="OVV654" s="61"/>
      <c r="OVW654" s="104"/>
      <c r="OVX654" s="60"/>
      <c r="OVY654" s="61"/>
      <c r="OVZ654" s="104"/>
      <c r="OWA654" s="60"/>
      <c r="OWB654" s="61"/>
      <c r="OWC654" s="104"/>
      <c r="OWD654" s="60"/>
      <c r="OWE654" s="61"/>
      <c r="OWF654" s="104"/>
      <c r="OWG654" s="60"/>
      <c r="OWH654" s="61"/>
      <c r="OWI654" s="104"/>
      <c r="OWJ654" s="60"/>
      <c r="OWK654" s="61"/>
      <c r="OWL654" s="104"/>
      <c r="OWM654" s="60"/>
      <c r="OWN654" s="61"/>
      <c r="OWO654" s="104"/>
      <c r="OWP654" s="60"/>
      <c r="OWQ654" s="61"/>
      <c r="OWR654" s="104"/>
      <c r="OWS654" s="60"/>
      <c r="OWT654" s="61"/>
      <c r="OWU654" s="104"/>
      <c r="OWV654" s="60"/>
      <c r="OWW654" s="61"/>
      <c r="OWX654" s="104"/>
      <c r="OWY654" s="60"/>
      <c r="OWZ654" s="61"/>
      <c r="OXA654" s="104"/>
      <c r="OXB654" s="60"/>
      <c r="OXC654" s="61"/>
      <c r="OXD654" s="104"/>
      <c r="OXE654" s="60"/>
      <c r="OXF654" s="61"/>
      <c r="OXG654" s="104"/>
      <c r="OXH654" s="60"/>
      <c r="OXI654" s="61"/>
      <c r="OXJ654" s="104"/>
      <c r="OXK654" s="60"/>
      <c r="OXL654" s="61"/>
      <c r="OXM654" s="104"/>
      <c r="OXN654" s="60"/>
      <c r="OXO654" s="61"/>
      <c r="OXP654" s="104"/>
      <c r="OXQ654" s="60"/>
      <c r="OXR654" s="61"/>
      <c r="OXS654" s="104"/>
      <c r="OXT654" s="60"/>
      <c r="OXU654" s="61"/>
      <c r="OXV654" s="104"/>
      <c r="OXW654" s="60"/>
      <c r="OXX654" s="61"/>
      <c r="OXY654" s="104"/>
      <c r="OXZ654" s="60"/>
      <c r="OYA654" s="61"/>
      <c r="OYB654" s="104"/>
      <c r="OYC654" s="60"/>
      <c r="OYD654" s="61"/>
      <c r="OYE654" s="104"/>
      <c r="OYF654" s="60"/>
      <c r="OYG654" s="61"/>
      <c r="OYH654" s="104"/>
      <c r="OYI654" s="60"/>
      <c r="OYJ654" s="61"/>
      <c r="OYK654" s="104"/>
      <c r="OYL654" s="60"/>
      <c r="OYM654" s="61"/>
      <c r="OYN654" s="104"/>
      <c r="OYO654" s="60"/>
      <c r="OYP654" s="61"/>
      <c r="OYQ654" s="104"/>
      <c r="OYR654" s="60"/>
      <c r="OYS654" s="61"/>
      <c r="OYT654" s="104"/>
      <c r="OYU654" s="60"/>
      <c r="OYV654" s="61"/>
      <c r="OYW654" s="104"/>
      <c r="OYX654" s="60"/>
      <c r="OYY654" s="61"/>
      <c r="OYZ654" s="104"/>
      <c r="OZA654" s="60"/>
      <c r="OZB654" s="61"/>
      <c r="OZC654" s="104"/>
      <c r="OZD654" s="60"/>
      <c r="OZE654" s="61"/>
      <c r="OZF654" s="104"/>
      <c r="OZG654" s="60"/>
      <c r="OZH654" s="61"/>
      <c r="OZI654" s="104"/>
      <c r="OZJ654" s="60"/>
      <c r="OZK654" s="61"/>
      <c r="OZL654" s="104"/>
      <c r="OZM654" s="60"/>
      <c r="OZN654" s="61"/>
      <c r="OZO654" s="104"/>
      <c r="OZP654" s="60"/>
      <c r="OZQ654" s="61"/>
      <c r="OZR654" s="104"/>
      <c r="OZS654" s="60"/>
      <c r="OZT654" s="61"/>
      <c r="OZU654" s="104"/>
      <c r="OZV654" s="60"/>
      <c r="OZW654" s="61"/>
      <c r="OZX654" s="104"/>
      <c r="OZY654" s="60"/>
      <c r="OZZ654" s="61"/>
      <c r="PAA654" s="104"/>
      <c r="PAB654" s="60"/>
      <c r="PAC654" s="61"/>
      <c r="PAD654" s="104"/>
      <c r="PAE654" s="60"/>
      <c r="PAF654" s="61"/>
      <c r="PAG654" s="104"/>
      <c r="PAH654" s="60"/>
      <c r="PAI654" s="61"/>
      <c r="PAJ654" s="104"/>
      <c r="PAK654" s="60"/>
      <c r="PAL654" s="61"/>
      <c r="PAM654" s="104"/>
      <c r="PAN654" s="60"/>
      <c r="PAO654" s="61"/>
      <c r="PAP654" s="104"/>
      <c r="PAQ654" s="60"/>
      <c r="PAR654" s="61"/>
      <c r="PAS654" s="104"/>
      <c r="PAT654" s="60"/>
      <c r="PAU654" s="61"/>
      <c r="PAV654" s="104"/>
      <c r="PAW654" s="60"/>
      <c r="PAX654" s="61"/>
      <c r="PAY654" s="104"/>
      <c r="PAZ654" s="60"/>
      <c r="PBA654" s="61"/>
      <c r="PBB654" s="104"/>
      <c r="PBC654" s="60"/>
      <c r="PBD654" s="61"/>
      <c r="PBE654" s="104"/>
      <c r="PBF654" s="60"/>
      <c r="PBG654" s="61"/>
      <c r="PBH654" s="104"/>
      <c r="PBI654" s="60"/>
      <c r="PBJ654" s="61"/>
      <c r="PBK654" s="104"/>
      <c r="PBL654" s="60"/>
      <c r="PBM654" s="61"/>
      <c r="PBN654" s="104"/>
      <c r="PBO654" s="60"/>
      <c r="PBP654" s="61"/>
      <c r="PBQ654" s="104"/>
      <c r="PBR654" s="60"/>
      <c r="PBS654" s="61"/>
      <c r="PBT654" s="104"/>
      <c r="PBU654" s="60"/>
      <c r="PBV654" s="61"/>
      <c r="PBW654" s="104"/>
      <c r="PBX654" s="60"/>
      <c r="PBY654" s="61"/>
      <c r="PBZ654" s="104"/>
      <c r="PCA654" s="60"/>
      <c r="PCB654" s="61"/>
      <c r="PCC654" s="104"/>
      <c r="PCD654" s="60"/>
      <c r="PCE654" s="61"/>
      <c r="PCF654" s="104"/>
      <c r="PCG654" s="60"/>
      <c r="PCH654" s="61"/>
      <c r="PCI654" s="104"/>
      <c r="PCJ654" s="60"/>
      <c r="PCK654" s="61"/>
      <c r="PCL654" s="104"/>
      <c r="PCM654" s="60"/>
      <c r="PCN654" s="61"/>
      <c r="PCO654" s="104"/>
      <c r="PCP654" s="60"/>
      <c r="PCQ654" s="61"/>
      <c r="PCR654" s="104"/>
      <c r="PCS654" s="60"/>
      <c r="PCT654" s="61"/>
      <c r="PCU654" s="104"/>
      <c r="PCV654" s="60"/>
      <c r="PCW654" s="61"/>
      <c r="PCX654" s="104"/>
      <c r="PCY654" s="60"/>
      <c r="PCZ654" s="61"/>
      <c r="PDA654" s="104"/>
      <c r="PDB654" s="60"/>
      <c r="PDC654" s="61"/>
      <c r="PDD654" s="104"/>
      <c r="PDE654" s="60"/>
      <c r="PDF654" s="61"/>
      <c r="PDG654" s="104"/>
      <c r="PDH654" s="60"/>
      <c r="PDI654" s="61"/>
      <c r="PDJ654" s="104"/>
      <c r="PDK654" s="60"/>
      <c r="PDL654" s="61"/>
      <c r="PDM654" s="104"/>
      <c r="PDN654" s="60"/>
      <c r="PDO654" s="61"/>
      <c r="PDP654" s="104"/>
      <c r="PDQ654" s="60"/>
      <c r="PDR654" s="61"/>
      <c r="PDS654" s="104"/>
      <c r="PDT654" s="60"/>
      <c r="PDU654" s="61"/>
      <c r="PDV654" s="104"/>
      <c r="PDW654" s="60"/>
      <c r="PDX654" s="61"/>
      <c r="PDY654" s="104"/>
      <c r="PDZ654" s="60"/>
      <c r="PEA654" s="61"/>
      <c r="PEB654" s="104"/>
      <c r="PEC654" s="60"/>
      <c r="PED654" s="61"/>
      <c r="PEE654" s="104"/>
      <c r="PEF654" s="60"/>
      <c r="PEG654" s="61"/>
      <c r="PEH654" s="104"/>
      <c r="PEI654" s="60"/>
      <c r="PEJ654" s="61"/>
      <c r="PEK654" s="104"/>
      <c r="PEL654" s="60"/>
      <c r="PEM654" s="61"/>
      <c r="PEN654" s="104"/>
      <c r="PEO654" s="60"/>
      <c r="PEP654" s="61"/>
      <c r="PEQ654" s="104"/>
      <c r="PER654" s="60"/>
      <c r="PES654" s="61"/>
      <c r="PET654" s="104"/>
      <c r="PEU654" s="60"/>
      <c r="PEV654" s="61"/>
      <c r="PEW654" s="104"/>
      <c r="PEX654" s="60"/>
      <c r="PEY654" s="61"/>
      <c r="PEZ654" s="104"/>
      <c r="PFA654" s="60"/>
      <c r="PFB654" s="61"/>
      <c r="PFC654" s="104"/>
      <c r="PFD654" s="60"/>
      <c r="PFE654" s="61"/>
      <c r="PFF654" s="104"/>
      <c r="PFG654" s="60"/>
      <c r="PFH654" s="61"/>
      <c r="PFI654" s="104"/>
      <c r="PFJ654" s="60"/>
      <c r="PFK654" s="61"/>
      <c r="PFL654" s="104"/>
      <c r="PFM654" s="60"/>
      <c r="PFN654" s="61"/>
      <c r="PFO654" s="104"/>
      <c r="PFP654" s="60"/>
      <c r="PFQ654" s="61"/>
      <c r="PFR654" s="104"/>
      <c r="PFS654" s="60"/>
      <c r="PFT654" s="61"/>
      <c r="PFU654" s="104"/>
      <c r="PFV654" s="60"/>
      <c r="PFW654" s="61"/>
      <c r="PFX654" s="104"/>
      <c r="PFY654" s="60"/>
      <c r="PFZ654" s="61"/>
      <c r="PGA654" s="104"/>
      <c r="PGB654" s="60"/>
      <c r="PGC654" s="61"/>
      <c r="PGD654" s="104"/>
      <c r="PGE654" s="60"/>
      <c r="PGF654" s="61"/>
      <c r="PGG654" s="104"/>
      <c r="PGH654" s="60"/>
      <c r="PGI654" s="61"/>
      <c r="PGJ654" s="104"/>
      <c r="PGK654" s="60"/>
      <c r="PGL654" s="61"/>
      <c r="PGM654" s="104"/>
      <c r="PGN654" s="60"/>
      <c r="PGO654" s="61"/>
      <c r="PGP654" s="104"/>
      <c r="PGQ654" s="60"/>
      <c r="PGR654" s="61"/>
      <c r="PGS654" s="104"/>
      <c r="PGT654" s="60"/>
      <c r="PGU654" s="61"/>
      <c r="PGV654" s="104"/>
      <c r="PGW654" s="60"/>
      <c r="PGX654" s="61"/>
      <c r="PGY654" s="104"/>
      <c r="PGZ654" s="60"/>
      <c r="PHA654" s="61"/>
      <c r="PHB654" s="104"/>
      <c r="PHC654" s="60"/>
      <c r="PHD654" s="61"/>
      <c r="PHE654" s="104"/>
      <c r="PHF654" s="60"/>
      <c r="PHG654" s="61"/>
      <c r="PHH654" s="104"/>
      <c r="PHI654" s="60"/>
      <c r="PHJ654" s="61"/>
      <c r="PHK654" s="104"/>
      <c r="PHL654" s="60"/>
      <c r="PHM654" s="61"/>
      <c r="PHN654" s="104"/>
      <c r="PHO654" s="60"/>
      <c r="PHP654" s="61"/>
      <c r="PHQ654" s="104"/>
      <c r="PHR654" s="60"/>
      <c r="PHS654" s="61"/>
      <c r="PHT654" s="104"/>
      <c r="PHU654" s="60"/>
      <c r="PHV654" s="61"/>
      <c r="PHW654" s="104"/>
      <c r="PHX654" s="60"/>
      <c r="PHY654" s="61"/>
      <c r="PHZ654" s="104"/>
      <c r="PIA654" s="60"/>
      <c r="PIB654" s="61"/>
      <c r="PIC654" s="104"/>
      <c r="PID654" s="60"/>
      <c r="PIE654" s="61"/>
      <c r="PIF654" s="104"/>
      <c r="PIG654" s="60"/>
      <c r="PIH654" s="61"/>
      <c r="PII654" s="104"/>
      <c r="PIJ654" s="60"/>
      <c r="PIK654" s="61"/>
      <c r="PIL654" s="104"/>
      <c r="PIM654" s="60"/>
      <c r="PIN654" s="61"/>
      <c r="PIO654" s="104"/>
      <c r="PIP654" s="60"/>
      <c r="PIQ654" s="61"/>
      <c r="PIR654" s="104"/>
      <c r="PIS654" s="60"/>
      <c r="PIT654" s="61"/>
      <c r="PIU654" s="104"/>
      <c r="PIV654" s="60"/>
      <c r="PIW654" s="61"/>
      <c r="PIX654" s="104"/>
      <c r="PIY654" s="60"/>
      <c r="PIZ654" s="61"/>
      <c r="PJA654" s="104"/>
      <c r="PJB654" s="60"/>
      <c r="PJC654" s="61"/>
      <c r="PJD654" s="104"/>
      <c r="PJE654" s="60"/>
      <c r="PJF654" s="61"/>
      <c r="PJG654" s="104"/>
      <c r="PJH654" s="60"/>
      <c r="PJI654" s="61"/>
      <c r="PJJ654" s="104"/>
      <c r="PJK654" s="60"/>
      <c r="PJL654" s="61"/>
      <c r="PJM654" s="104"/>
      <c r="PJN654" s="60"/>
      <c r="PJO654" s="61"/>
      <c r="PJP654" s="104"/>
      <c r="PJQ654" s="60"/>
      <c r="PJR654" s="61"/>
      <c r="PJS654" s="104"/>
      <c r="PJT654" s="60"/>
      <c r="PJU654" s="61"/>
      <c r="PJV654" s="104"/>
      <c r="PJW654" s="60"/>
      <c r="PJX654" s="61"/>
      <c r="PJY654" s="104"/>
      <c r="PJZ654" s="60"/>
      <c r="PKA654" s="61"/>
      <c r="PKB654" s="104"/>
      <c r="PKC654" s="60"/>
      <c r="PKD654" s="61"/>
      <c r="PKE654" s="104"/>
      <c r="PKF654" s="60"/>
      <c r="PKG654" s="61"/>
      <c r="PKH654" s="104"/>
      <c r="PKI654" s="60"/>
      <c r="PKJ654" s="61"/>
      <c r="PKK654" s="104"/>
      <c r="PKL654" s="60"/>
      <c r="PKM654" s="61"/>
      <c r="PKN654" s="104"/>
      <c r="PKO654" s="60"/>
      <c r="PKP654" s="61"/>
      <c r="PKQ654" s="104"/>
      <c r="PKR654" s="60"/>
      <c r="PKS654" s="61"/>
      <c r="PKT654" s="104"/>
      <c r="PKU654" s="60"/>
      <c r="PKV654" s="61"/>
      <c r="PKW654" s="104"/>
      <c r="PKX654" s="60"/>
      <c r="PKY654" s="61"/>
      <c r="PKZ654" s="104"/>
      <c r="PLA654" s="60"/>
      <c r="PLB654" s="61"/>
      <c r="PLC654" s="104"/>
      <c r="PLD654" s="60"/>
      <c r="PLE654" s="61"/>
      <c r="PLF654" s="104"/>
      <c r="PLG654" s="60"/>
      <c r="PLH654" s="61"/>
      <c r="PLI654" s="104"/>
      <c r="PLJ654" s="60"/>
      <c r="PLK654" s="61"/>
      <c r="PLL654" s="104"/>
      <c r="PLM654" s="60"/>
      <c r="PLN654" s="61"/>
      <c r="PLO654" s="104"/>
      <c r="PLP654" s="60"/>
      <c r="PLQ654" s="61"/>
      <c r="PLR654" s="104"/>
      <c r="PLS654" s="60"/>
      <c r="PLT654" s="61"/>
      <c r="PLU654" s="104"/>
      <c r="PLV654" s="60"/>
      <c r="PLW654" s="61"/>
      <c r="PLX654" s="104"/>
      <c r="PLY654" s="60"/>
      <c r="PLZ654" s="61"/>
      <c r="PMA654" s="104"/>
      <c r="PMB654" s="60"/>
      <c r="PMC654" s="61"/>
      <c r="PMD654" s="104"/>
      <c r="PME654" s="60"/>
      <c r="PMF654" s="61"/>
      <c r="PMG654" s="104"/>
      <c r="PMH654" s="60"/>
      <c r="PMI654" s="61"/>
      <c r="PMJ654" s="104"/>
      <c r="PMK654" s="60"/>
      <c r="PML654" s="61"/>
      <c r="PMM654" s="104"/>
      <c r="PMN654" s="60"/>
      <c r="PMO654" s="61"/>
      <c r="PMP654" s="104"/>
      <c r="PMQ654" s="60"/>
      <c r="PMR654" s="61"/>
      <c r="PMS654" s="104"/>
      <c r="PMT654" s="60"/>
      <c r="PMU654" s="61"/>
      <c r="PMV654" s="104"/>
      <c r="PMW654" s="60"/>
      <c r="PMX654" s="61"/>
      <c r="PMY654" s="104"/>
      <c r="PMZ654" s="60"/>
      <c r="PNA654" s="61"/>
      <c r="PNB654" s="104"/>
      <c r="PNC654" s="60"/>
      <c r="PND654" s="61"/>
      <c r="PNE654" s="104"/>
      <c r="PNF654" s="60"/>
      <c r="PNG654" s="61"/>
      <c r="PNH654" s="104"/>
      <c r="PNI654" s="60"/>
      <c r="PNJ654" s="61"/>
      <c r="PNK654" s="104"/>
      <c r="PNL654" s="60"/>
      <c r="PNM654" s="61"/>
      <c r="PNN654" s="104"/>
      <c r="PNO654" s="60"/>
      <c r="PNP654" s="61"/>
      <c r="PNQ654" s="104"/>
      <c r="PNR654" s="60"/>
      <c r="PNS654" s="61"/>
      <c r="PNT654" s="104"/>
      <c r="PNU654" s="60"/>
      <c r="PNV654" s="61"/>
      <c r="PNW654" s="104"/>
      <c r="PNX654" s="60"/>
      <c r="PNY654" s="61"/>
      <c r="PNZ654" s="104"/>
      <c r="POA654" s="60"/>
      <c r="POB654" s="61"/>
      <c r="POC654" s="104"/>
      <c r="POD654" s="60"/>
      <c r="POE654" s="61"/>
      <c r="POF654" s="104"/>
      <c r="POG654" s="60"/>
      <c r="POH654" s="61"/>
      <c r="POI654" s="104"/>
      <c r="POJ654" s="60"/>
      <c r="POK654" s="61"/>
      <c r="POL654" s="104"/>
      <c r="POM654" s="60"/>
      <c r="PON654" s="61"/>
      <c r="POO654" s="104"/>
      <c r="POP654" s="60"/>
      <c r="POQ654" s="61"/>
      <c r="POR654" s="104"/>
      <c r="POS654" s="60"/>
      <c r="POT654" s="61"/>
      <c r="POU654" s="104"/>
      <c r="POV654" s="60"/>
      <c r="POW654" s="61"/>
      <c r="POX654" s="104"/>
      <c r="POY654" s="60"/>
      <c r="POZ654" s="61"/>
      <c r="PPA654" s="104"/>
      <c r="PPB654" s="60"/>
      <c r="PPC654" s="61"/>
      <c r="PPD654" s="104"/>
      <c r="PPE654" s="60"/>
      <c r="PPF654" s="61"/>
      <c r="PPG654" s="104"/>
      <c r="PPH654" s="60"/>
      <c r="PPI654" s="61"/>
      <c r="PPJ654" s="104"/>
      <c r="PPK654" s="60"/>
      <c r="PPL654" s="61"/>
      <c r="PPM654" s="104"/>
      <c r="PPN654" s="60"/>
      <c r="PPO654" s="61"/>
      <c r="PPP654" s="104"/>
      <c r="PPQ654" s="60"/>
      <c r="PPR654" s="61"/>
      <c r="PPS654" s="104"/>
      <c r="PPT654" s="60"/>
      <c r="PPU654" s="61"/>
      <c r="PPV654" s="104"/>
      <c r="PPW654" s="60"/>
      <c r="PPX654" s="61"/>
      <c r="PPY654" s="104"/>
      <c r="PPZ654" s="60"/>
      <c r="PQA654" s="61"/>
      <c r="PQB654" s="104"/>
      <c r="PQC654" s="60"/>
      <c r="PQD654" s="61"/>
      <c r="PQE654" s="104"/>
      <c r="PQF654" s="60"/>
      <c r="PQG654" s="61"/>
      <c r="PQH654" s="104"/>
      <c r="PQI654" s="60"/>
      <c r="PQJ654" s="61"/>
      <c r="PQK654" s="104"/>
      <c r="PQL654" s="60"/>
      <c r="PQM654" s="61"/>
      <c r="PQN654" s="104"/>
      <c r="PQO654" s="60"/>
      <c r="PQP654" s="61"/>
      <c r="PQQ654" s="104"/>
      <c r="PQR654" s="60"/>
      <c r="PQS654" s="61"/>
      <c r="PQT654" s="104"/>
      <c r="PQU654" s="60"/>
      <c r="PQV654" s="61"/>
      <c r="PQW654" s="104"/>
      <c r="PQX654" s="60"/>
      <c r="PQY654" s="61"/>
      <c r="PQZ654" s="104"/>
      <c r="PRA654" s="60"/>
      <c r="PRB654" s="61"/>
      <c r="PRC654" s="104"/>
      <c r="PRD654" s="60"/>
      <c r="PRE654" s="61"/>
      <c r="PRF654" s="104"/>
      <c r="PRG654" s="60"/>
      <c r="PRH654" s="61"/>
      <c r="PRI654" s="104"/>
      <c r="PRJ654" s="60"/>
      <c r="PRK654" s="61"/>
      <c r="PRL654" s="104"/>
      <c r="PRM654" s="60"/>
      <c r="PRN654" s="61"/>
      <c r="PRO654" s="104"/>
      <c r="PRP654" s="60"/>
      <c r="PRQ654" s="61"/>
      <c r="PRR654" s="104"/>
      <c r="PRS654" s="60"/>
      <c r="PRT654" s="61"/>
      <c r="PRU654" s="104"/>
      <c r="PRV654" s="60"/>
      <c r="PRW654" s="61"/>
      <c r="PRX654" s="104"/>
      <c r="PRY654" s="60"/>
      <c r="PRZ654" s="61"/>
      <c r="PSA654" s="104"/>
      <c r="PSB654" s="60"/>
      <c r="PSC654" s="61"/>
      <c r="PSD654" s="104"/>
      <c r="PSE654" s="60"/>
      <c r="PSF654" s="61"/>
      <c r="PSG654" s="104"/>
      <c r="PSH654" s="60"/>
      <c r="PSI654" s="61"/>
      <c r="PSJ654" s="104"/>
      <c r="PSK654" s="60"/>
      <c r="PSL654" s="61"/>
      <c r="PSM654" s="104"/>
      <c r="PSN654" s="60"/>
      <c r="PSO654" s="61"/>
      <c r="PSP654" s="104"/>
      <c r="PSQ654" s="60"/>
      <c r="PSR654" s="61"/>
      <c r="PSS654" s="104"/>
      <c r="PST654" s="60"/>
      <c r="PSU654" s="61"/>
      <c r="PSV654" s="104"/>
      <c r="PSW654" s="60"/>
      <c r="PSX654" s="61"/>
      <c r="PSY654" s="104"/>
      <c r="PSZ654" s="60"/>
      <c r="PTA654" s="61"/>
      <c r="PTB654" s="104"/>
      <c r="PTC654" s="60"/>
      <c r="PTD654" s="61"/>
      <c r="PTE654" s="104"/>
      <c r="PTF654" s="60"/>
      <c r="PTG654" s="61"/>
      <c r="PTH654" s="104"/>
      <c r="PTI654" s="60"/>
      <c r="PTJ654" s="61"/>
      <c r="PTK654" s="104"/>
      <c r="PTL654" s="60"/>
      <c r="PTM654" s="61"/>
      <c r="PTN654" s="104"/>
      <c r="PTO654" s="60"/>
      <c r="PTP654" s="61"/>
      <c r="PTQ654" s="104"/>
      <c r="PTR654" s="60"/>
      <c r="PTS654" s="61"/>
      <c r="PTT654" s="104"/>
      <c r="PTU654" s="60"/>
      <c r="PTV654" s="61"/>
      <c r="PTW654" s="104"/>
      <c r="PTX654" s="60"/>
      <c r="PTY654" s="61"/>
      <c r="PTZ654" s="104"/>
      <c r="PUA654" s="60"/>
      <c r="PUB654" s="61"/>
      <c r="PUC654" s="104"/>
      <c r="PUD654" s="60"/>
      <c r="PUE654" s="61"/>
      <c r="PUF654" s="104"/>
      <c r="PUG654" s="60"/>
      <c r="PUH654" s="61"/>
      <c r="PUI654" s="104"/>
      <c r="PUJ654" s="60"/>
      <c r="PUK654" s="61"/>
      <c r="PUL654" s="104"/>
      <c r="PUM654" s="60"/>
      <c r="PUN654" s="61"/>
      <c r="PUO654" s="104"/>
      <c r="PUP654" s="60"/>
      <c r="PUQ654" s="61"/>
      <c r="PUR654" s="104"/>
      <c r="PUS654" s="60"/>
      <c r="PUT654" s="61"/>
      <c r="PUU654" s="104"/>
      <c r="PUV654" s="60"/>
      <c r="PUW654" s="61"/>
      <c r="PUX654" s="104"/>
      <c r="PUY654" s="60"/>
      <c r="PUZ654" s="61"/>
      <c r="PVA654" s="104"/>
      <c r="PVB654" s="60"/>
      <c r="PVC654" s="61"/>
      <c r="PVD654" s="104"/>
      <c r="PVE654" s="60"/>
      <c r="PVF654" s="61"/>
      <c r="PVG654" s="104"/>
      <c r="PVH654" s="60"/>
      <c r="PVI654" s="61"/>
      <c r="PVJ654" s="104"/>
      <c r="PVK654" s="60"/>
      <c r="PVL654" s="61"/>
      <c r="PVM654" s="104"/>
      <c r="PVN654" s="60"/>
      <c r="PVO654" s="61"/>
      <c r="PVP654" s="104"/>
      <c r="PVQ654" s="60"/>
      <c r="PVR654" s="61"/>
      <c r="PVS654" s="104"/>
      <c r="PVT654" s="60"/>
      <c r="PVU654" s="61"/>
      <c r="PVV654" s="104"/>
      <c r="PVW654" s="60"/>
      <c r="PVX654" s="61"/>
      <c r="PVY654" s="104"/>
      <c r="PVZ654" s="60"/>
      <c r="PWA654" s="61"/>
      <c r="PWB654" s="104"/>
      <c r="PWC654" s="60"/>
      <c r="PWD654" s="61"/>
      <c r="PWE654" s="104"/>
      <c r="PWF654" s="60"/>
      <c r="PWG654" s="61"/>
      <c r="PWH654" s="104"/>
      <c r="PWI654" s="60"/>
      <c r="PWJ654" s="61"/>
      <c r="PWK654" s="104"/>
      <c r="PWL654" s="60"/>
      <c r="PWM654" s="61"/>
      <c r="PWN654" s="104"/>
      <c r="PWO654" s="60"/>
      <c r="PWP654" s="61"/>
      <c r="PWQ654" s="104"/>
      <c r="PWR654" s="60"/>
      <c r="PWS654" s="61"/>
      <c r="PWT654" s="104"/>
      <c r="PWU654" s="60"/>
      <c r="PWV654" s="61"/>
      <c r="PWW654" s="104"/>
      <c r="PWX654" s="60"/>
      <c r="PWY654" s="61"/>
      <c r="PWZ654" s="104"/>
      <c r="PXA654" s="60"/>
      <c r="PXB654" s="61"/>
      <c r="PXC654" s="104"/>
      <c r="PXD654" s="60"/>
      <c r="PXE654" s="61"/>
      <c r="PXF654" s="104"/>
      <c r="PXG654" s="60"/>
      <c r="PXH654" s="61"/>
      <c r="PXI654" s="104"/>
      <c r="PXJ654" s="60"/>
      <c r="PXK654" s="61"/>
      <c r="PXL654" s="104"/>
      <c r="PXM654" s="60"/>
      <c r="PXN654" s="61"/>
      <c r="PXO654" s="104"/>
      <c r="PXP654" s="60"/>
      <c r="PXQ654" s="61"/>
      <c r="PXR654" s="104"/>
      <c r="PXS654" s="60"/>
      <c r="PXT654" s="61"/>
      <c r="PXU654" s="104"/>
      <c r="PXV654" s="60"/>
      <c r="PXW654" s="61"/>
      <c r="PXX654" s="104"/>
      <c r="PXY654" s="60"/>
      <c r="PXZ654" s="61"/>
      <c r="PYA654" s="104"/>
      <c r="PYB654" s="60"/>
      <c r="PYC654" s="61"/>
      <c r="PYD654" s="104"/>
      <c r="PYE654" s="60"/>
      <c r="PYF654" s="61"/>
      <c r="PYG654" s="104"/>
      <c r="PYH654" s="60"/>
      <c r="PYI654" s="61"/>
      <c r="PYJ654" s="104"/>
      <c r="PYK654" s="60"/>
      <c r="PYL654" s="61"/>
      <c r="PYM654" s="104"/>
      <c r="PYN654" s="60"/>
      <c r="PYO654" s="61"/>
      <c r="PYP654" s="104"/>
      <c r="PYQ654" s="60"/>
      <c r="PYR654" s="61"/>
      <c r="PYS654" s="104"/>
      <c r="PYT654" s="60"/>
      <c r="PYU654" s="61"/>
      <c r="PYV654" s="104"/>
      <c r="PYW654" s="60"/>
      <c r="PYX654" s="61"/>
      <c r="PYY654" s="104"/>
      <c r="PYZ654" s="60"/>
      <c r="PZA654" s="61"/>
      <c r="PZB654" s="104"/>
      <c r="PZC654" s="60"/>
      <c r="PZD654" s="61"/>
      <c r="PZE654" s="104"/>
      <c r="PZF654" s="60"/>
      <c r="PZG654" s="61"/>
      <c r="PZH654" s="104"/>
      <c r="PZI654" s="60"/>
      <c r="PZJ654" s="61"/>
      <c r="PZK654" s="104"/>
      <c r="PZL654" s="60"/>
      <c r="PZM654" s="61"/>
      <c r="PZN654" s="104"/>
      <c r="PZO654" s="60"/>
      <c r="PZP654" s="61"/>
      <c r="PZQ654" s="104"/>
      <c r="PZR654" s="60"/>
      <c r="PZS654" s="61"/>
      <c r="PZT654" s="104"/>
      <c r="PZU654" s="60"/>
      <c r="PZV654" s="61"/>
      <c r="PZW654" s="104"/>
      <c r="PZX654" s="60"/>
      <c r="PZY654" s="61"/>
      <c r="PZZ654" s="104"/>
      <c r="QAA654" s="60"/>
      <c r="QAB654" s="61"/>
      <c r="QAC654" s="104"/>
      <c r="QAD654" s="60"/>
      <c r="QAE654" s="61"/>
      <c r="QAF654" s="104"/>
      <c r="QAG654" s="60"/>
      <c r="QAH654" s="61"/>
      <c r="QAI654" s="104"/>
      <c r="QAJ654" s="60"/>
      <c r="QAK654" s="61"/>
      <c r="QAL654" s="104"/>
      <c r="QAM654" s="60"/>
      <c r="QAN654" s="61"/>
      <c r="QAO654" s="104"/>
      <c r="QAP654" s="60"/>
      <c r="QAQ654" s="61"/>
      <c r="QAR654" s="104"/>
      <c r="QAS654" s="60"/>
      <c r="QAT654" s="61"/>
      <c r="QAU654" s="104"/>
      <c r="QAV654" s="60"/>
      <c r="QAW654" s="61"/>
      <c r="QAX654" s="104"/>
      <c r="QAY654" s="60"/>
      <c r="QAZ654" s="61"/>
      <c r="QBA654" s="104"/>
      <c r="QBB654" s="60"/>
      <c r="QBC654" s="61"/>
      <c r="QBD654" s="104"/>
      <c r="QBE654" s="60"/>
      <c r="QBF654" s="61"/>
      <c r="QBG654" s="104"/>
      <c r="QBH654" s="60"/>
      <c r="QBI654" s="61"/>
      <c r="QBJ654" s="104"/>
      <c r="QBK654" s="60"/>
      <c r="QBL654" s="61"/>
      <c r="QBM654" s="104"/>
      <c r="QBN654" s="60"/>
      <c r="QBO654" s="61"/>
      <c r="QBP654" s="104"/>
      <c r="QBQ654" s="60"/>
      <c r="QBR654" s="61"/>
      <c r="QBS654" s="104"/>
      <c r="QBT654" s="60"/>
      <c r="QBU654" s="61"/>
      <c r="QBV654" s="104"/>
      <c r="QBW654" s="60"/>
      <c r="QBX654" s="61"/>
      <c r="QBY654" s="104"/>
      <c r="QBZ654" s="60"/>
      <c r="QCA654" s="61"/>
      <c r="QCB654" s="104"/>
      <c r="QCC654" s="60"/>
      <c r="QCD654" s="61"/>
      <c r="QCE654" s="104"/>
      <c r="QCF654" s="60"/>
      <c r="QCG654" s="61"/>
      <c r="QCH654" s="104"/>
      <c r="QCI654" s="60"/>
      <c r="QCJ654" s="61"/>
      <c r="QCK654" s="104"/>
      <c r="QCL654" s="60"/>
      <c r="QCM654" s="61"/>
      <c r="QCN654" s="104"/>
      <c r="QCO654" s="60"/>
      <c r="QCP654" s="61"/>
      <c r="QCQ654" s="104"/>
      <c r="QCR654" s="60"/>
      <c r="QCS654" s="61"/>
      <c r="QCT654" s="104"/>
      <c r="QCU654" s="60"/>
      <c r="QCV654" s="61"/>
      <c r="QCW654" s="104"/>
      <c r="QCX654" s="60"/>
      <c r="QCY654" s="61"/>
      <c r="QCZ654" s="104"/>
      <c r="QDA654" s="60"/>
      <c r="QDB654" s="61"/>
      <c r="QDC654" s="104"/>
      <c r="QDD654" s="60"/>
      <c r="QDE654" s="61"/>
      <c r="QDF654" s="104"/>
      <c r="QDG654" s="60"/>
      <c r="QDH654" s="61"/>
      <c r="QDI654" s="104"/>
      <c r="QDJ654" s="60"/>
      <c r="QDK654" s="61"/>
      <c r="QDL654" s="104"/>
      <c r="QDM654" s="60"/>
      <c r="QDN654" s="61"/>
      <c r="QDO654" s="104"/>
      <c r="QDP654" s="60"/>
      <c r="QDQ654" s="61"/>
      <c r="QDR654" s="104"/>
      <c r="QDS654" s="60"/>
      <c r="QDT654" s="61"/>
      <c r="QDU654" s="104"/>
      <c r="QDV654" s="60"/>
      <c r="QDW654" s="61"/>
      <c r="QDX654" s="104"/>
      <c r="QDY654" s="60"/>
      <c r="QDZ654" s="61"/>
      <c r="QEA654" s="104"/>
      <c r="QEB654" s="60"/>
      <c r="QEC654" s="61"/>
      <c r="QED654" s="104"/>
      <c r="QEE654" s="60"/>
      <c r="QEF654" s="61"/>
      <c r="QEG654" s="104"/>
      <c r="QEH654" s="60"/>
      <c r="QEI654" s="61"/>
      <c r="QEJ654" s="104"/>
      <c r="QEK654" s="60"/>
      <c r="QEL654" s="61"/>
      <c r="QEM654" s="104"/>
      <c r="QEN654" s="60"/>
      <c r="QEO654" s="61"/>
      <c r="QEP654" s="104"/>
      <c r="QEQ654" s="60"/>
      <c r="QER654" s="61"/>
      <c r="QES654" s="104"/>
      <c r="QET654" s="60"/>
      <c r="QEU654" s="61"/>
      <c r="QEV654" s="104"/>
      <c r="QEW654" s="60"/>
      <c r="QEX654" s="61"/>
      <c r="QEY654" s="104"/>
      <c r="QEZ654" s="60"/>
      <c r="QFA654" s="61"/>
      <c r="QFB654" s="104"/>
      <c r="QFC654" s="60"/>
      <c r="QFD654" s="61"/>
      <c r="QFE654" s="104"/>
      <c r="QFF654" s="60"/>
      <c r="QFG654" s="61"/>
      <c r="QFH654" s="104"/>
      <c r="QFI654" s="60"/>
      <c r="QFJ654" s="61"/>
      <c r="QFK654" s="104"/>
      <c r="QFL654" s="60"/>
      <c r="QFM654" s="61"/>
      <c r="QFN654" s="104"/>
      <c r="QFO654" s="60"/>
      <c r="QFP654" s="61"/>
      <c r="QFQ654" s="104"/>
      <c r="QFR654" s="60"/>
      <c r="QFS654" s="61"/>
      <c r="QFT654" s="104"/>
      <c r="QFU654" s="60"/>
      <c r="QFV654" s="61"/>
      <c r="QFW654" s="104"/>
      <c r="QFX654" s="60"/>
      <c r="QFY654" s="61"/>
      <c r="QFZ654" s="104"/>
      <c r="QGA654" s="60"/>
      <c r="QGB654" s="61"/>
      <c r="QGC654" s="104"/>
      <c r="QGD654" s="60"/>
      <c r="QGE654" s="61"/>
      <c r="QGF654" s="104"/>
      <c r="QGG654" s="60"/>
      <c r="QGH654" s="61"/>
      <c r="QGI654" s="104"/>
      <c r="QGJ654" s="60"/>
      <c r="QGK654" s="61"/>
      <c r="QGL654" s="104"/>
      <c r="QGM654" s="60"/>
      <c r="QGN654" s="61"/>
      <c r="QGO654" s="104"/>
      <c r="QGP654" s="60"/>
      <c r="QGQ654" s="61"/>
      <c r="QGR654" s="104"/>
      <c r="QGS654" s="60"/>
      <c r="QGT654" s="61"/>
      <c r="QGU654" s="104"/>
      <c r="QGV654" s="60"/>
      <c r="QGW654" s="61"/>
      <c r="QGX654" s="104"/>
      <c r="QGY654" s="60"/>
      <c r="QGZ654" s="61"/>
      <c r="QHA654" s="104"/>
      <c r="QHB654" s="60"/>
      <c r="QHC654" s="61"/>
      <c r="QHD654" s="104"/>
      <c r="QHE654" s="60"/>
      <c r="QHF654" s="61"/>
      <c r="QHG654" s="104"/>
      <c r="QHH654" s="60"/>
      <c r="QHI654" s="61"/>
      <c r="QHJ654" s="104"/>
      <c r="QHK654" s="60"/>
      <c r="QHL654" s="61"/>
      <c r="QHM654" s="104"/>
      <c r="QHN654" s="60"/>
      <c r="QHO654" s="61"/>
      <c r="QHP654" s="104"/>
      <c r="QHQ654" s="60"/>
      <c r="QHR654" s="61"/>
      <c r="QHS654" s="104"/>
      <c r="QHT654" s="60"/>
      <c r="QHU654" s="61"/>
      <c r="QHV654" s="104"/>
      <c r="QHW654" s="60"/>
      <c r="QHX654" s="61"/>
      <c r="QHY654" s="104"/>
      <c r="QHZ654" s="60"/>
      <c r="QIA654" s="61"/>
      <c r="QIB654" s="104"/>
      <c r="QIC654" s="60"/>
      <c r="QID654" s="61"/>
      <c r="QIE654" s="104"/>
      <c r="QIF654" s="60"/>
      <c r="QIG654" s="61"/>
      <c r="QIH654" s="104"/>
      <c r="QII654" s="60"/>
      <c r="QIJ654" s="61"/>
      <c r="QIK654" s="104"/>
      <c r="QIL654" s="60"/>
      <c r="QIM654" s="61"/>
      <c r="QIN654" s="104"/>
      <c r="QIO654" s="60"/>
      <c r="QIP654" s="61"/>
      <c r="QIQ654" s="104"/>
      <c r="QIR654" s="60"/>
      <c r="QIS654" s="61"/>
      <c r="QIT654" s="104"/>
      <c r="QIU654" s="60"/>
      <c r="QIV654" s="61"/>
      <c r="QIW654" s="104"/>
      <c r="QIX654" s="60"/>
      <c r="QIY654" s="61"/>
      <c r="QIZ654" s="104"/>
      <c r="QJA654" s="60"/>
      <c r="QJB654" s="61"/>
      <c r="QJC654" s="104"/>
      <c r="QJD654" s="60"/>
      <c r="QJE654" s="61"/>
      <c r="QJF654" s="104"/>
      <c r="QJG654" s="60"/>
      <c r="QJH654" s="61"/>
      <c r="QJI654" s="104"/>
      <c r="QJJ654" s="60"/>
      <c r="QJK654" s="61"/>
      <c r="QJL654" s="104"/>
      <c r="QJM654" s="60"/>
      <c r="QJN654" s="61"/>
      <c r="QJO654" s="104"/>
      <c r="QJP654" s="60"/>
      <c r="QJQ654" s="61"/>
      <c r="QJR654" s="104"/>
      <c r="QJS654" s="60"/>
      <c r="QJT654" s="61"/>
      <c r="QJU654" s="104"/>
      <c r="QJV654" s="60"/>
      <c r="QJW654" s="61"/>
      <c r="QJX654" s="104"/>
      <c r="QJY654" s="60"/>
      <c r="QJZ654" s="61"/>
      <c r="QKA654" s="104"/>
      <c r="QKB654" s="60"/>
      <c r="QKC654" s="61"/>
      <c r="QKD654" s="104"/>
      <c r="QKE654" s="60"/>
      <c r="QKF654" s="61"/>
      <c r="QKG654" s="104"/>
      <c r="QKH654" s="60"/>
      <c r="QKI654" s="61"/>
      <c r="QKJ654" s="104"/>
      <c r="QKK654" s="60"/>
      <c r="QKL654" s="61"/>
      <c r="QKM654" s="104"/>
      <c r="QKN654" s="60"/>
      <c r="QKO654" s="61"/>
      <c r="QKP654" s="104"/>
      <c r="QKQ654" s="60"/>
      <c r="QKR654" s="61"/>
      <c r="QKS654" s="104"/>
      <c r="QKT654" s="60"/>
      <c r="QKU654" s="61"/>
      <c r="QKV654" s="104"/>
      <c r="QKW654" s="60"/>
      <c r="QKX654" s="61"/>
      <c r="QKY654" s="104"/>
      <c r="QKZ654" s="60"/>
      <c r="QLA654" s="61"/>
      <c r="QLB654" s="104"/>
      <c r="QLC654" s="60"/>
      <c r="QLD654" s="61"/>
      <c r="QLE654" s="104"/>
      <c r="QLF654" s="60"/>
      <c r="QLG654" s="61"/>
      <c r="QLH654" s="104"/>
      <c r="QLI654" s="60"/>
      <c r="QLJ654" s="61"/>
      <c r="QLK654" s="104"/>
      <c r="QLL654" s="60"/>
      <c r="QLM654" s="61"/>
      <c r="QLN654" s="104"/>
      <c r="QLO654" s="60"/>
      <c r="QLP654" s="61"/>
      <c r="QLQ654" s="104"/>
      <c r="QLR654" s="60"/>
      <c r="QLS654" s="61"/>
      <c r="QLT654" s="104"/>
      <c r="QLU654" s="60"/>
      <c r="QLV654" s="61"/>
      <c r="QLW654" s="104"/>
      <c r="QLX654" s="60"/>
      <c r="QLY654" s="61"/>
      <c r="QLZ654" s="104"/>
      <c r="QMA654" s="60"/>
      <c r="QMB654" s="61"/>
      <c r="QMC654" s="104"/>
      <c r="QMD654" s="60"/>
      <c r="QME654" s="61"/>
      <c r="QMF654" s="104"/>
      <c r="QMG654" s="60"/>
      <c r="QMH654" s="61"/>
      <c r="QMI654" s="104"/>
      <c r="QMJ654" s="60"/>
      <c r="QMK654" s="61"/>
      <c r="QML654" s="104"/>
      <c r="QMM654" s="60"/>
      <c r="QMN654" s="61"/>
      <c r="QMO654" s="104"/>
      <c r="QMP654" s="60"/>
      <c r="QMQ654" s="61"/>
      <c r="QMR654" s="104"/>
      <c r="QMS654" s="60"/>
      <c r="QMT654" s="61"/>
      <c r="QMU654" s="104"/>
      <c r="QMV654" s="60"/>
      <c r="QMW654" s="61"/>
      <c r="QMX654" s="104"/>
      <c r="QMY654" s="60"/>
      <c r="QMZ654" s="61"/>
      <c r="QNA654" s="104"/>
      <c r="QNB654" s="60"/>
      <c r="QNC654" s="61"/>
      <c r="QND654" s="104"/>
      <c r="QNE654" s="60"/>
      <c r="QNF654" s="61"/>
      <c r="QNG654" s="104"/>
      <c r="QNH654" s="60"/>
      <c r="QNI654" s="61"/>
      <c r="QNJ654" s="104"/>
      <c r="QNK654" s="60"/>
      <c r="QNL654" s="61"/>
      <c r="QNM654" s="104"/>
      <c r="QNN654" s="60"/>
      <c r="QNO654" s="61"/>
      <c r="QNP654" s="104"/>
      <c r="QNQ654" s="60"/>
      <c r="QNR654" s="61"/>
      <c r="QNS654" s="104"/>
      <c r="QNT654" s="60"/>
      <c r="QNU654" s="61"/>
      <c r="QNV654" s="104"/>
      <c r="QNW654" s="60"/>
      <c r="QNX654" s="61"/>
      <c r="QNY654" s="104"/>
      <c r="QNZ654" s="60"/>
      <c r="QOA654" s="61"/>
      <c r="QOB654" s="104"/>
      <c r="QOC654" s="60"/>
      <c r="QOD654" s="61"/>
      <c r="QOE654" s="104"/>
      <c r="QOF654" s="60"/>
      <c r="QOG654" s="61"/>
      <c r="QOH654" s="104"/>
      <c r="QOI654" s="60"/>
      <c r="QOJ654" s="61"/>
      <c r="QOK654" s="104"/>
      <c r="QOL654" s="60"/>
      <c r="QOM654" s="61"/>
      <c r="QON654" s="104"/>
      <c r="QOO654" s="60"/>
      <c r="QOP654" s="61"/>
      <c r="QOQ654" s="104"/>
      <c r="QOR654" s="60"/>
      <c r="QOS654" s="61"/>
      <c r="QOT654" s="104"/>
      <c r="QOU654" s="60"/>
      <c r="QOV654" s="61"/>
      <c r="QOW654" s="104"/>
      <c r="QOX654" s="60"/>
      <c r="QOY654" s="61"/>
      <c r="QOZ654" s="104"/>
      <c r="QPA654" s="60"/>
      <c r="QPB654" s="61"/>
      <c r="QPC654" s="104"/>
      <c r="QPD654" s="60"/>
      <c r="QPE654" s="61"/>
      <c r="QPF654" s="104"/>
      <c r="QPG654" s="60"/>
      <c r="QPH654" s="61"/>
      <c r="QPI654" s="104"/>
      <c r="QPJ654" s="60"/>
      <c r="QPK654" s="61"/>
      <c r="QPL654" s="104"/>
      <c r="QPM654" s="60"/>
      <c r="QPN654" s="61"/>
      <c r="QPO654" s="104"/>
      <c r="QPP654" s="60"/>
      <c r="QPQ654" s="61"/>
      <c r="QPR654" s="104"/>
      <c r="QPS654" s="60"/>
      <c r="QPT654" s="61"/>
      <c r="QPU654" s="104"/>
      <c r="QPV654" s="60"/>
      <c r="QPW654" s="61"/>
      <c r="QPX654" s="104"/>
      <c r="QPY654" s="60"/>
      <c r="QPZ654" s="61"/>
      <c r="QQA654" s="104"/>
      <c r="QQB654" s="60"/>
      <c r="QQC654" s="61"/>
      <c r="QQD654" s="104"/>
      <c r="QQE654" s="60"/>
      <c r="QQF654" s="61"/>
      <c r="QQG654" s="104"/>
      <c r="QQH654" s="60"/>
      <c r="QQI654" s="61"/>
      <c r="QQJ654" s="104"/>
      <c r="QQK654" s="60"/>
      <c r="QQL654" s="61"/>
      <c r="QQM654" s="104"/>
      <c r="QQN654" s="60"/>
      <c r="QQO654" s="61"/>
      <c r="QQP654" s="104"/>
      <c r="QQQ654" s="60"/>
      <c r="QQR654" s="61"/>
      <c r="QQS654" s="104"/>
      <c r="QQT654" s="60"/>
      <c r="QQU654" s="61"/>
      <c r="QQV654" s="104"/>
      <c r="QQW654" s="60"/>
      <c r="QQX654" s="61"/>
      <c r="QQY654" s="104"/>
      <c r="QQZ654" s="60"/>
      <c r="QRA654" s="61"/>
      <c r="QRB654" s="104"/>
      <c r="QRC654" s="60"/>
      <c r="QRD654" s="61"/>
      <c r="QRE654" s="104"/>
      <c r="QRF654" s="60"/>
      <c r="QRG654" s="61"/>
      <c r="QRH654" s="104"/>
      <c r="QRI654" s="60"/>
      <c r="QRJ654" s="61"/>
      <c r="QRK654" s="104"/>
      <c r="QRL654" s="60"/>
      <c r="QRM654" s="61"/>
      <c r="QRN654" s="104"/>
      <c r="QRO654" s="60"/>
      <c r="QRP654" s="61"/>
      <c r="QRQ654" s="104"/>
      <c r="QRR654" s="60"/>
      <c r="QRS654" s="61"/>
      <c r="QRT654" s="104"/>
      <c r="QRU654" s="60"/>
      <c r="QRV654" s="61"/>
      <c r="QRW654" s="104"/>
      <c r="QRX654" s="60"/>
      <c r="QRY654" s="61"/>
      <c r="QRZ654" s="104"/>
      <c r="QSA654" s="60"/>
      <c r="QSB654" s="61"/>
      <c r="QSC654" s="104"/>
      <c r="QSD654" s="60"/>
      <c r="QSE654" s="61"/>
      <c r="QSF654" s="104"/>
      <c r="QSG654" s="60"/>
      <c r="QSH654" s="61"/>
      <c r="QSI654" s="104"/>
      <c r="QSJ654" s="60"/>
      <c r="QSK654" s="61"/>
      <c r="QSL654" s="104"/>
      <c r="QSM654" s="60"/>
      <c r="QSN654" s="61"/>
      <c r="QSO654" s="104"/>
      <c r="QSP654" s="60"/>
      <c r="QSQ654" s="61"/>
      <c r="QSR654" s="104"/>
      <c r="QSS654" s="60"/>
      <c r="QST654" s="61"/>
      <c r="QSU654" s="104"/>
      <c r="QSV654" s="60"/>
      <c r="QSW654" s="61"/>
      <c r="QSX654" s="104"/>
      <c r="QSY654" s="60"/>
      <c r="QSZ654" s="61"/>
      <c r="QTA654" s="104"/>
      <c r="QTB654" s="60"/>
      <c r="QTC654" s="61"/>
      <c r="QTD654" s="104"/>
      <c r="QTE654" s="60"/>
      <c r="QTF654" s="61"/>
      <c r="QTG654" s="104"/>
      <c r="QTH654" s="60"/>
      <c r="QTI654" s="61"/>
      <c r="QTJ654" s="104"/>
      <c r="QTK654" s="60"/>
      <c r="QTL654" s="61"/>
      <c r="QTM654" s="104"/>
      <c r="QTN654" s="60"/>
      <c r="QTO654" s="61"/>
      <c r="QTP654" s="104"/>
      <c r="QTQ654" s="60"/>
      <c r="QTR654" s="61"/>
      <c r="QTS654" s="104"/>
      <c r="QTT654" s="60"/>
      <c r="QTU654" s="61"/>
      <c r="QTV654" s="104"/>
      <c r="QTW654" s="60"/>
      <c r="QTX654" s="61"/>
      <c r="QTY654" s="104"/>
      <c r="QTZ654" s="60"/>
      <c r="QUA654" s="61"/>
      <c r="QUB654" s="104"/>
      <c r="QUC654" s="60"/>
      <c r="QUD654" s="61"/>
      <c r="QUE654" s="104"/>
      <c r="QUF654" s="60"/>
      <c r="QUG654" s="61"/>
      <c r="QUH654" s="104"/>
      <c r="QUI654" s="60"/>
      <c r="QUJ654" s="61"/>
      <c r="QUK654" s="104"/>
      <c r="QUL654" s="60"/>
      <c r="QUM654" s="61"/>
      <c r="QUN654" s="104"/>
      <c r="QUO654" s="60"/>
      <c r="QUP654" s="61"/>
      <c r="QUQ654" s="104"/>
      <c r="QUR654" s="60"/>
      <c r="QUS654" s="61"/>
      <c r="QUT654" s="104"/>
      <c r="QUU654" s="60"/>
      <c r="QUV654" s="61"/>
      <c r="QUW654" s="104"/>
      <c r="QUX654" s="60"/>
      <c r="QUY654" s="61"/>
      <c r="QUZ654" s="104"/>
      <c r="QVA654" s="60"/>
      <c r="QVB654" s="61"/>
      <c r="QVC654" s="104"/>
      <c r="QVD654" s="60"/>
      <c r="QVE654" s="61"/>
      <c r="QVF654" s="104"/>
      <c r="QVG654" s="60"/>
      <c r="QVH654" s="61"/>
      <c r="QVI654" s="104"/>
      <c r="QVJ654" s="60"/>
      <c r="QVK654" s="61"/>
      <c r="QVL654" s="104"/>
      <c r="QVM654" s="60"/>
      <c r="QVN654" s="61"/>
      <c r="QVO654" s="104"/>
      <c r="QVP654" s="60"/>
      <c r="QVQ654" s="61"/>
      <c r="QVR654" s="104"/>
      <c r="QVS654" s="60"/>
      <c r="QVT654" s="61"/>
      <c r="QVU654" s="104"/>
      <c r="QVV654" s="60"/>
      <c r="QVW654" s="61"/>
      <c r="QVX654" s="104"/>
      <c r="QVY654" s="60"/>
      <c r="QVZ654" s="61"/>
      <c r="QWA654" s="104"/>
      <c r="QWB654" s="60"/>
      <c r="QWC654" s="61"/>
      <c r="QWD654" s="104"/>
      <c r="QWE654" s="60"/>
      <c r="QWF654" s="61"/>
      <c r="QWG654" s="104"/>
      <c r="QWH654" s="60"/>
      <c r="QWI654" s="61"/>
      <c r="QWJ654" s="104"/>
      <c r="QWK654" s="60"/>
      <c r="QWL654" s="61"/>
      <c r="QWM654" s="104"/>
      <c r="QWN654" s="60"/>
      <c r="QWO654" s="61"/>
      <c r="QWP654" s="104"/>
      <c r="QWQ654" s="60"/>
      <c r="QWR654" s="61"/>
      <c r="QWS654" s="104"/>
      <c r="QWT654" s="60"/>
      <c r="QWU654" s="61"/>
      <c r="QWV654" s="104"/>
      <c r="QWW654" s="60"/>
      <c r="QWX654" s="61"/>
      <c r="QWY654" s="104"/>
      <c r="QWZ654" s="60"/>
      <c r="QXA654" s="61"/>
      <c r="QXB654" s="104"/>
      <c r="QXC654" s="60"/>
      <c r="QXD654" s="61"/>
      <c r="QXE654" s="104"/>
      <c r="QXF654" s="60"/>
      <c r="QXG654" s="61"/>
      <c r="QXH654" s="104"/>
      <c r="QXI654" s="60"/>
      <c r="QXJ654" s="61"/>
      <c r="QXK654" s="104"/>
      <c r="QXL654" s="60"/>
      <c r="QXM654" s="61"/>
      <c r="QXN654" s="104"/>
      <c r="QXO654" s="60"/>
      <c r="QXP654" s="61"/>
      <c r="QXQ654" s="104"/>
      <c r="QXR654" s="60"/>
      <c r="QXS654" s="61"/>
      <c r="QXT654" s="104"/>
      <c r="QXU654" s="60"/>
      <c r="QXV654" s="61"/>
      <c r="QXW654" s="104"/>
      <c r="QXX654" s="60"/>
      <c r="QXY654" s="61"/>
      <c r="QXZ654" s="104"/>
      <c r="QYA654" s="60"/>
      <c r="QYB654" s="61"/>
      <c r="QYC654" s="104"/>
      <c r="QYD654" s="60"/>
      <c r="QYE654" s="61"/>
      <c r="QYF654" s="104"/>
      <c r="QYG654" s="60"/>
      <c r="QYH654" s="61"/>
      <c r="QYI654" s="104"/>
      <c r="QYJ654" s="60"/>
      <c r="QYK654" s="61"/>
      <c r="QYL654" s="104"/>
      <c r="QYM654" s="60"/>
      <c r="QYN654" s="61"/>
      <c r="QYO654" s="104"/>
      <c r="QYP654" s="60"/>
      <c r="QYQ654" s="61"/>
      <c r="QYR654" s="104"/>
      <c r="QYS654" s="60"/>
      <c r="QYT654" s="61"/>
      <c r="QYU654" s="104"/>
      <c r="QYV654" s="60"/>
      <c r="QYW654" s="61"/>
      <c r="QYX654" s="104"/>
      <c r="QYY654" s="60"/>
      <c r="QYZ654" s="61"/>
      <c r="QZA654" s="104"/>
      <c r="QZB654" s="60"/>
      <c r="QZC654" s="61"/>
      <c r="QZD654" s="104"/>
      <c r="QZE654" s="60"/>
      <c r="QZF654" s="61"/>
      <c r="QZG654" s="104"/>
      <c r="QZH654" s="60"/>
      <c r="QZI654" s="61"/>
      <c r="QZJ654" s="104"/>
      <c r="QZK654" s="60"/>
      <c r="QZL654" s="61"/>
      <c r="QZM654" s="104"/>
      <c r="QZN654" s="60"/>
      <c r="QZO654" s="61"/>
      <c r="QZP654" s="104"/>
      <c r="QZQ654" s="60"/>
      <c r="QZR654" s="61"/>
      <c r="QZS654" s="104"/>
      <c r="QZT654" s="60"/>
      <c r="QZU654" s="61"/>
      <c r="QZV654" s="104"/>
      <c r="QZW654" s="60"/>
      <c r="QZX654" s="61"/>
      <c r="QZY654" s="104"/>
      <c r="QZZ654" s="60"/>
      <c r="RAA654" s="61"/>
      <c r="RAB654" s="104"/>
      <c r="RAC654" s="60"/>
      <c r="RAD654" s="61"/>
      <c r="RAE654" s="104"/>
      <c r="RAF654" s="60"/>
      <c r="RAG654" s="61"/>
      <c r="RAH654" s="104"/>
      <c r="RAI654" s="60"/>
      <c r="RAJ654" s="61"/>
      <c r="RAK654" s="104"/>
      <c r="RAL654" s="60"/>
      <c r="RAM654" s="61"/>
      <c r="RAN654" s="104"/>
      <c r="RAO654" s="60"/>
      <c r="RAP654" s="61"/>
      <c r="RAQ654" s="104"/>
      <c r="RAR654" s="60"/>
      <c r="RAS654" s="61"/>
      <c r="RAT654" s="104"/>
      <c r="RAU654" s="60"/>
      <c r="RAV654" s="61"/>
      <c r="RAW654" s="104"/>
      <c r="RAX654" s="60"/>
      <c r="RAY654" s="61"/>
      <c r="RAZ654" s="104"/>
      <c r="RBA654" s="60"/>
      <c r="RBB654" s="61"/>
      <c r="RBC654" s="104"/>
      <c r="RBD654" s="60"/>
      <c r="RBE654" s="61"/>
      <c r="RBF654" s="104"/>
      <c r="RBG654" s="60"/>
      <c r="RBH654" s="61"/>
      <c r="RBI654" s="104"/>
      <c r="RBJ654" s="60"/>
      <c r="RBK654" s="61"/>
      <c r="RBL654" s="104"/>
      <c r="RBM654" s="60"/>
      <c r="RBN654" s="61"/>
      <c r="RBO654" s="104"/>
      <c r="RBP654" s="60"/>
      <c r="RBQ654" s="61"/>
      <c r="RBR654" s="104"/>
      <c r="RBS654" s="60"/>
      <c r="RBT654" s="61"/>
      <c r="RBU654" s="104"/>
      <c r="RBV654" s="60"/>
      <c r="RBW654" s="61"/>
      <c r="RBX654" s="104"/>
      <c r="RBY654" s="60"/>
      <c r="RBZ654" s="61"/>
      <c r="RCA654" s="104"/>
      <c r="RCB654" s="60"/>
      <c r="RCC654" s="61"/>
      <c r="RCD654" s="104"/>
      <c r="RCE654" s="60"/>
      <c r="RCF654" s="61"/>
      <c r="RCG654" s="104"/>
      <c r="RCH654" s="60"/>
      <c r="RCI654" s="61"/>
      <c r="RCJ654" s="104"/>
      <c r="RCK654" s="60"/>
      <c r="RCL654" s="61"/>
      <c r="RCM654" s="104"/>
      <c r="RCN654" s="60"/>
      <c r="RCO654" s="61"/>
      <c r="RCP654" s="104"/>
      <c r="RCQ654" s="60"/>
      <c r="RCR654" s="61"/>
      <c r="RCS654" s="104"/>
      <c r="RCT654" s="60"/>
      <c r="RCU654" s="61"/>
      <c r="RCV654" s="104"/>
      <c r="RCW654" s="60"/>
      <c r="RCX654" s="61"/>
      <c r="RCY654" s="104"/>
      <c r="RCZ654" s="60"/>
      <c r="RDA654" s="61"/>
      <c r="RDB654" s="104"/>
      <c r="RDC654" s="60"/>
      <c r="RDD654" s="61"/>
      <c r="RDE654" s="104"/>
      <c r="RDF654" s="60"/>
      <c r="RDG654" s="61"/>
      <c r="RDH654" s="104"/>
      <c r="RDI654" s="60"/>
      <c r="RDJ654" s="61"/>
      <c r="RDK654" s="104"/>
      <c r="RDL654" s="60"/>
      <c r="RDM654" s="61"/>
      <c r="RDN654" s="104"/>
      <c r="RDO654" s="60"/>
      <c r="RDP654" s="61"/>
      <c r="RDQ654" s="104"/>
      <c r="RDR654" s="60"/>
      <c r="RDS654" s="61"/>
      <c r="RDT654" s="104"/>
      <c r="RDU654" s="60"/>
      <c r="RDV654" s="61"/>
      <c r="RDW654" s="104"/>
      <c r="RDX654" s="60"/>
      <c r="RDY654" s="61"/>
      <c r="RDZ654" s="104"/>
      <c r="REA654" s="60"/>
      <c r="REB654" s="61"/>
      <c r="REC654" s="104"/>
      <c r="RED654" s="60"/>
      <c r="REE654" s="61"/>
      <c r="REF654" s="104"/>
      <c r="REG654" s="60"/>
      <c r="REH654" s="61"/>
      <c r="REI654" s="104"/>
      <c r="REJ654" s="60"/>
      <c r="REK654" s="61"/>
      <c r="REL654" s="104"/>
      <c r="REM654" s="60"/>
      <c r="REN654" s="61"/>
      <c r="REO654" s="104"/>
      <c r="REP654" s="60"/>
      <c r="REQ654" s="61"/>
      <c r="RER654" s="104"/>
      <c r="RES654" s="60"/>
      <c r="RET654" s="61"/>
      <c r="REU654" s="104"/>
      <c r="REV654" s="60"/>
      <c r="REW654" s="61"/>
      <c r="REX654" s="104"/>
      <c r="REY654" s="60"/>
      <c r="REZ654" s="61"/>
      <c r="RFA654" s="104"/>
      <c r="RFB654" s="60"/>
      <c r="RFC654" s="61"/>
      <c r="RFD654" s="104"/>
      <c r="RFE654" s="60"/>
      <c r="RFF654" s="61"/>
      <c r="RFG654" s="104"/>
      <c r="RFH654" s="60"/>
      <c r="RFI654" s="61"/>
      <c r="RFJ654" s="104"/>
      <c r="RFK654" s="60"/>
      <c r="RFL654" s="61"/>
      <c r="RFM654" s="104"/>
      <c r="RFN654" s="60"/>
      <c r="RFO654" s="61"/>
      <c r="RFP654" s="104"/>
      <c r="RFQ654" s="60"/>
      <c r="RFR654" s="61"/>
      <c r="RFS654" s="104"/>
      <c r="RFT654" s="60"/>
      <c r="RFU654" s="61"/>
      <c r="RFV654" s="104"/>
      <c r="RFW654" s="60"/>
      <c r="RFX654" s="61"/>
      <c r="RFY654" s="104"/>
      <c r="RFZ654" s="60"/>
      <c r="RGA654" s="61"/>
      <c r="RGB654" s="104"/>
      <c r="RGC654" s="60"/>
      <c r="RGD654" s="61"/>
      <c r="RGE654" s="104"/>
      <c r="RGF654" s="60"/>
      <c r="RGG654" s="61"/>
      <c r="RGH654" s="104"/>
      <c r="RGI654" s="60"/>
      <c r="RGJ654" s="61"/>
      <c r="RGK654" s="104"/>
      <c r="RGL654" s="60"/>
      <c r="RGM654" s="61"/>
      <c r="RGN654" s="104"/>
      <c r="RGO654" s="60"/>
      <c r="RGP654" s="61"/>
      <c r="RGQ654" s="104"/>
      <c r="RGR654" s="60"/>
      <c r="RGS654" s="61"/>
      <c r="RGT654" s="104"/>
      <c r="RGU654" s="60"/>
      <c r="RGV654" s="61"/>
      <c r="RGW654" s="104"/>
      <c r="RGX654" s="60"/>
      <c r="RGY654" s="61"/>
      <c r="RGZ654" s="104"/>
      <c r="RHA654" s="60"/>
      <c r="RHB654" s="61"/>
      <c r="RHC654" s="104"/>
      <c r="RHD654" s="60"/>
      <c r="RHE654" s="61"/>
      <c r="RHF654" s="104"/>
      <c r="RHG654" s="60"/>
      <c r="RHH654" s="61"/>
      <c r="RHI654" s="104"/>
      <c r="RHJ654" s="60"/>
      <c r="RHK654" s="61"/>
      <c r="RHL654" s="104"/>
      <c r="RHM654" s="60"/>
      <c r="RHN654" s="61"/>
      <c r="RHO654" s="104"/>
      <c r="RHP654" s="60"/>
      <c r="RHQ654" s="61"/>
      <c r="RHR654" s="104"/>
      <c r="RHS654" s="60"/>
      <c r="RHT654" s="61"/>
      <c r="RHU654" s="104"/>
      <c r="RHV654" s="60"/>
      <c r="RHW654" s="61"/>
      <c r="RHX654" s="104"/>
      <c r="RHY654" s="60"/>
      <c r="RHZ654" s="61"/>
      <c r="RIA654" s="104"/>
      <c r="RIB654" s="60"/>
      <c r="RIC654" s="61"/>
      <c r="RID654" s="104"/>
      <c r="RIE654" s="60"/>
      <c r="RIF654" s="61"/>
      <c r="RIG654" s="104"/>
      <c r="RIH654" s="60"/>
      <c r="RII654" s="61"/>
      <c r="RIJ654" s="104"/>
      <c r="RIK654" s="60"/>
      <c r="RIL654" s="61"/>
      <c r="RIM654" s="104"/>
      <c r="RIN654" s="60"/>
      <c r="RIO654" s="61"/>
      <c r="RIP654" s="104"/>
      <c r="RIQ654" s="60"/>
      <c r="RIR654" s="61"/>
      <c r="RIS654" s="104"/>
      <c r="RIT654" s="60"/>
      <c r="RIU654" s="61"/>
      <c r="RIV654" s="104"/>
      <c r="RIW654" s="60"/>
      <c r="RIX654" s="61"/>
      <c r="RIY654" s="104"/>
      <c r="RIZ654" s="60"/>
      <c r="RJA654" s="61"/>
      <c r="RJB654" s="104"/>
      <c r="RJC654" s="60"/>
      <c r="RJD654" s="61"/>
      <c r="RJE654" s="104"/>
      <c r="RJF654" s="60"/>
      <c r="RJG654" s="61"/>
      <c r="RJH654" s="104"/>
      <c r="RJI654" s="60"/>
      <c r="RJJ654" s="61"/>
      <c r="RJK654" s="104"/>
      <c r="RJL654" s="60"/>
      <c r="RJM654" s="61"/>
      <c r="RJN654" s="104"/>
      <c r="RJO654" s="60"/>
      <c r="RJP654" s="61"/>
      <c r="RJQ654" s="104"/>
      <c r="RJR654" s="60"/>
      <c r="RJS654" s="61"/>
      <c r="RJT654" s="104"/>
      <c r="RJU654" s="60"/>
      <c r="RJV654" s="61"/>
      <c r="RJW654" s="104"/>
      <c r="RJX654" s="60"/>
      <c r="RJY654" s="61"/>
      <c r="RJZ654" s="104"/>
      <c r="RKA654" s="60"/>
      <c r="RKB654" s="61"/>
      <c r="RKC654" s="104"/>
      <c r="RKD654" s="60"/>
      <c r="RKE654" s="61"/>
      <c r="RKF654" s="104"/>
      <c r="RKG654" s="60"/>
      <c r="RKH654" s="61"/>
      <c r="RKI654" s="104"/>
      <c r="RKJ654" s="60"/>
      <c r="RKK654" s="61"/>
      <c r="RKL654" s="104"/>
      <c r="RKM654" s="60"/>
      <c r="RKN654" s="61"/>
      <c r="RKO654" s="104"/>
      <c r="RKP654" s="60"/>
      <c r="RKQ654" s="61"/>
      <c r="RKR654" s="104"/>
      <c r="RKS654" s="60"/>
      <c r="RKT654" s="61"/>
      <c r="RKU654" s="104"/>
      <c r="RKV654" s="60"/>
      <c r="RKW654" s="61"/>
      <c r="RKX654" s="104"/>
      <c r="RKY654" s="60"/>
      <c r="RKZ654" s="61"/>
      <c r="RLA654" s="104"/>
      <c r="RLB654" s="60"/>
      <c r="RLC654" s="61"/>
      <c r="RLD654" s="104"/>
      <c r="RLE654" s="60"/>
      <c r="RLF654" s="61"/>
      <c r="RLG654" s="104"/>
      <c r="RLH654" s="60"/>
      <c r="RLI654" s="61"/>
      <c r="RLJ654" s="104"/>
      <c r="RLK654" s="60"/>
      <c r="RLL654" s="61"/>
      <c r="RLM654" s="104"/>
      <c r="RLN654" s="60"/>
      <c r="RLO654" s="61"/>
      <c r="RLP654" s="104"/>
      <c r="RLQ654" s="60"/>
      <c r="RLR654" s="61"/>
      <c r="RLS654" s="104"/>
      <c r="RLT654" s="60"/>
      <c r="RLU654" s="61"/>
      <c r="RLV654" s="104"/>
      <c r="RLW654" s="60"/>
      <c r="RLX654" s="61"/>
      <c r="RLY654" s="104"/>
      <c r="RLZ654" s="60"/>
      <c r="RMA654" s="61"/>
      <c r="RMB654" s="104"/>
      <c r="RMC654" s="60"/>
      <c r="RMD654" s="61"/>
      <c r="RME654" s="104"/>
      <c r="RMF654" s="60"/>
      <c r="RMG654" s="61"/>
      <c r="RMH654" s="104"/>
      <c r="RMI654" s="60"/>
      <c r="RMJ654" s="61"/>
      <c r="RMK654" s="104"/>
      <c r="RML654" s="60"/>
      <c r="RMM654" s="61"/>
      <c r="RMN654" s="104"/>
      <c r="RMO654" s="60"/>
      <c r="RMP654" s="61"/>
      <c r="RMQ654" s="104"/>
      <c r="RMR654" s="60"/>
      <c r="RMS654" s="61"/>
      <c r="RMT654" s="104"/>
      <c r="RMU654" s="60"/>
      <c r="RMV654" s="61"/>
      <c r="RMW654" s="104"/>
      <c r="RMX654" s="60"/>
      <c r="RMY654" s="61"/>
      <c r="RMZ654" s="104"/>
      <c r="RNA654" s="60"/>
      <c r="RNB654" s="61"/>
      <c r="RNC654" s="104"/>
      <c r="RND654" s="60"/>
      <c r="RNE654" s="61"/>
      <c r="RNF654" s="104"/>
      <c r="RNG654" s="60"/>
      <c r="RNH654" s="61"/>
      <c r="RNI654" s="104"/>
      <c r="RNJ654" s="60"/>
      <c r="RNK654" s="61"/>
      <c r="RNL654" s="104"/>
      <c r="RNM654" s="60"/>
      <c r="RNN654" s="61"/>
      <c r="RNO654" s="104"/>
      <c r="RNP654" s="60"/>
      <c r="RNQ654" s="61"/>
      <c r="RNR654" s="104"/>
      <c r="RNS654" s="60"/>
      <c r="RNT654" s="61"/>
      <c r="RNU654" s="104"/>
      <c r="RNV654" s="60"/>
      <c r="RNW654" s="61"/>
      <c r="RNX654" s="104"/>
      <c r="RNY654" s="60"/>
      <c r="RNZ654" s="61"/>
      <c r="ROA654" s="104"/>
      <c r="ROB654" s="60"/>
      <c r="ROC654" s="61"/>
      <c r="ROD654" s="104"/>
      <c r="ROE654" s="60"/>
      <c r="ROF654" s="61"/>
      <c r="ROG654" s="104"/>
      <c r="ROH654" s="60"/>
      <c r="ROI654" s="61"/>
      <c r="ROJ654" s="104"/>
      <c r="ROK654" s="60"/>
      <c r="ROL654" s="61"/>
      <c r="ROM654" s="104"/>
      <c r="RON654" s="60"/>
      <c r="ROO654" s="61"/>
      <c r="ROP654" s="104"/>
      <c r="ROQ654" s="60"/>
      <c r="ROR654" s="61"/>
      <c r="ROS654" s="104"/>
      <c r="ROT654" s="60"/>
      <c r="ROU654" s="61"/>
      <c r="ROV654" s="104"/>
      <c r="ROW654" s="60"/>
      <c r="ROX654" s="61"/>
      <c r="ROY654" s="104"/>
      <c r="ROZ654" s="60"/>
      <c r="RPA654" s="61"/>
      <c r="RPB654" s="104"/>
      <c r="RPC654" s="60"/>
      <c r="RPD654" s="61"/>
      <c r="RPE654" s="104"/>
      <c r="RPF654" s="60"/>
      <c r="RPG654" s="61"/>
      <c r="RPH654" s="104"/>
      <c r="RPI654" s="60"/>
      <c r="RPJ654" s="61"/>
      <c r="RPK654" s="104"/>
      <c r="RPL654" s="60"/>
      <c r="RPM654" s="61"/>
      <c r="RPN654" s="104"/>
      <c r="RPO654" s="60"/>
      <c r="RPP654" s="61"/>
      <c r="RPQ654" s="104"/>
      <c r="RPR654" s="60"/>
      <c r="RPS654" s="61"/>
      <c r="RPT654" s="104"/>
      <c r="RPU654" s="60"/>
      <c r="RPV654" s="61"/>
      <c r="RPW654" s="104"/>
      <c r="RPX654" s="60"/>
      <c r="RPY654" s="61"/>
      <c r="RPZ654" s="104"/>
      <c r="RQA654" s="60"/>
      <c r="RQB654" s="61"/>
      <c r="RQC654" s="104"/>
      <c r="RQD654" s="60"/>
      <c r="RQE654" s="61"/>
      <c r="RQF654" s="104"/>
      <c r="RQG654" s="60"/>
      <c r="RQH654" s="61"/>
      <c r="RQI654" s="104"/>
      <c r="RQJ654" s="60"/>
      <c r="RQK654" s="61"/>
      <c r="RQL654" s="104"/>
      <c r="RQM654" s="60"/>
      <c r="RQN654" s="61"/>
      <c r="RQO654" s="104"/>
      <c r="RQP654" s="60"/>
      <c r="RQQ654" s="61"/>
      <c r="RQR654" s="104"/>
      <c r="RQS654" s="60"/>
      <c r="RQT654" s="61"/>
      <c r="RQU654" s="104"/>
      <c r="RQV654" s="60"/>
      <c r="RQW654" s="61"/>
      <c r="RQX654" s="104"/>
      <c r="RQY654" s="60"/>
      <c r="RQZ654" s="61"/>
      <c r="RRA654" s="104"/>
      <c r="RRB654" s="60"/>
      <c r="RRC654" s="61"/>
      <c r="RRD654" s="104"/>
      <c r="RRE654" s="60"/>
      <c r="RRF654" s="61"/>
      <c r="RRG654" s="104"/>
      <c r="RRH654" s="60"/>
      <c r="RRI654" s="61"/>
      <c r="RRJ654" s="104"/>
      <c r="RRK654" s="60"/>
      <c r="RRL654" s="61"/>
      <c r="RRM654" s="104"/>
      <c r="RRN654" s="60"/>
      <c r="RRO654" s="61"/>
      <c r="RRP654" s="104"/>
      <c r="RRQ654" s="60"/>
      <c r="RRR654" s="61"/>
      <c r="RRS654" s="104"/>
      <c r="RRT654" s="60"/>
      <c r="RRU654" s="61"/>
      <c r="RRV654" s="104"/>
      <c r="RRW654" s="60"/>
      <c r="RRX654" s="61"/>
      <c r="RRY654" s="104"/>
      <c r="RRZ654" s="60"/>
      <c r="RSA654" s="61"/>
      <c r="RSB654" s="104"/>
      <c r="RSC654" s="60"/>
      <c r="RSD654" s="61"/>
      <c r="RSE654" s="104"/>
      <c r="RSF654" s="60"/>
      <c r="RSG654" s="61"/>
      <c r="RSH654" s="104"/>
      <c r="RSI654" s="60"/>
      <c r="RSJ654" s="61"/>
      <c r="RSK654" s="104"/>
      <c r="RSL654" s="60"/>
      <c r="RSM654" s="61"/>
      <c r="RSN654" s="104"/>
      <c r="RSO654" s="60"/>
      <c r="RSP654" s="61"/>
      <c r="RSQ654" s="104"/>
      <c r="RSR654" s="60"/>
      <c r="RSS654" s="61"/>
      <c r="RST654" s="104"/>
      <c r="RSU654" s="60"/>
      <c r="RSV654" s="61"/>
      <c r="RSW654" s="104"/>
      <c r="RSX654" s="60"/>
      <c r="RSY654" s="61"/>
      <c r="RSZ654" s="104"/>
      <c r="RTA654" s="60"/>
      <c r="RTB654" s="61"/>
      <c r="RTC654" s="104"/>
      <c r="RTD654" s="60"/>
      <c r="RTE654" s="61"/>
      <c r="RTF654" s="104"/>
      <c r="RTG654" s="60"/>
      <c r="RTH654" s="61"/>
      <c r="RTI654" s="104"/>
      <c r="RTJ654" s="60"/>
      <c r="RTK654" s="61"/>
      <c r="RTL654" s="104"/>
      <c r="RTM654" s="60"/>
      <c r="RTN654" s="61"/>
      <c r="RTO654" s="104"/>
      <c r="RTP654" s="60"/>
      <c r="RTQ654" s="61"/>
      <c r="RTR654" s="104"/>
      <c r="RTS654" s="60"/>
      <c r="RTT654" s="61"/>
      <c r="RTU654" s="104"/>
      <c r="RTV654" s="60"/>
      <c r="RTW654" s="61"/>
      <c r="RTX654" s="104"/>
      <c r="RTY654" s="60"/>
      <c r="RTZ654" s="61"/>
      <c r="RUA654" s="104"/>
      <c r="RUB654" s="60"/>
      <c r="RUC654" s="61"/>
      <c r="RUD654" s="104"/>
      <c r="RUE654" s="60"/>
      <c r="RUF654" s="61"/>
      <c r="RUG654" s="104"/>
      <c r="RUH654" s="60"/>
      <c r="RUI654" s="61"/>
      <c r="RUJ654" s="104"/>
      <c r="RUK654" s="60"/>
      <c r="RUL654" s="61"/>
      <c r="RUM654" s="104"/>
      <c r="RUN654" s="60"/>
      <c r="RUO654" s="61"/>
      <c r="RUP654" s="104"/>
      <c r="RUQ654" s="60"/>
      <c r="RUR654" s="61"/>
      <c r="RUS654" s="104"/>
      <c r="RUT654" s="60"/>
      <c r="RUU654" s="61"/>
      <c r="RUV654" s="104"/>
      <c r="RUW654" s="60"/>
      <c r="RUX654" s="61"/>
      <c r="RUY654" s="104"/>
      <c r="RUZ654" s="60"/>
      <c r="RVA654" s="61"/>
      <c r="RVB654" s="104"/>
      <c r="RVC654" s="60"/>
      <c r="RVD654" s="61"/>
      <c r="RVE654" s="104"/>
      <c r="RVF654" s="60"/>
      <c r="RVG654" s="61"/>
      <c r="RVH654" s="104"/>
      <c r="RVI654" s="60"/>
      <c r="RVJ654" s="61"/>
      <c r="RVK654" s="104"/>
      <c r="RVL654" s="60"/>
      <c r="RVM654" s="61"/>
      <c r="RVN654" s="104"/>
      <c r="RVO654" s="60"/>
      <c r="RVP654" s="61"/>
      <c r="RVQ654" s="104"/>
      <c r="RVR654" s="60"/>
      <c r="RVS654" s="61"/>
      <c r="RVT654" s="104"/>
      <c r="RVU654" s="60"/>
      <c r="RVV654" s="61"/>
      <c r="RVW654" s="104"/>
      <c r="RVX654" s="60"/>
      <c r="RVY654" s="61"/>
      <c r="RVZ654" s="104"/>
      <c r="RWA654" s="60"/>
      <c r="RWB654" s="61"/>
      <c r="RWC654" s="104"/>
      <c r="RWD654" s="60"/>
      <c r="RWE654" s="61"/>
      <c r="RWF654" s="104"/>
      <c r="RWG654" s="60"/>
      <c r="RWH654" s="61"/>
      <c r="RWI654" s="104"/>
      <c r="RWJ654" s="60"/>
      <c r="RWK654" s="61"/>
      <c r="RWL654" s="104"/>
      <c r="RWM654" s="60"/>
      <c r="RWN654" s="61"/>
      <c r="RWO654" s="104"/>
      <c r="RWP654" s="60"/>
      <c r="RWQ654" s="61"/>
      <c r="RWR654" s="104"/>
      <c r="RWS654" s="60"/>
      <c r="RWT654" s="61"/>
      <c r="RWU654" s="104"/>
      <c r="RWV654" s="60"/>
      <c r="RWW654" s="61"/>
      <c r="RWX654" s="104"/>
      <c r="RWY654" s="60"/>
      <c r="RWZ654" s="61"/>
      <c r="RXA654" s="104"/>
      <c r="RXB654" s="60"/>
      <c r="RXC654" s="61"/>
      <c r="RXD654" s="104"/>
      <c r="RXE654" s="60"/>
      <c r="RXF654" s="61"/>
      <c r="RXG654" s="104"/>
      <c r="RXH654" s="60"/>
      <c r="RXI654" s="61"/>
      <c r="RXJ654" s="104"/>
      <c r="RXK654" s="60"/>
      <c r="RXL654" s="61"/>
      <c r="RXM654" s="104"/>
      <c r="RXN654" s="60"/>
      <c r="RXO654" s="61"/>
      <c r="RXP654" s="104"/>
      <c r="RXQ654" s="60"/>
      <c r="RXR654" s="61"/>
      <c r="RXS654" s="104"/>
      <c r="RXT654" s="60"/>
      <c r="RXU654" s="61"/>
      <c r="RXV654" s="104"/>
      <c r="RXW654" s="60"/>
      <c r="RXX654" s="61"/>
      <c r="RXY654" s="104"/>
      <c r="RXZ654" s="60"/>
      <c r="RYA654" s="61"/>
      <c r="RYB654" s="104"/>
      <c r="RYC654" s="60"/>
      <c r="RYD654" s="61"/>
      <c r="RYE654" s="104"/>
      <c r="RYF654" s="60"/>
      <c r="RYG654" s="61"/>
      <c r="RYH654" s="104"/>
      <c r="RYI654" s="60"/>
      <c r="RYJ654" s="61"/>
      <c r="RYK654" s="104"/>
      <c r="RYL654" s="60"/>
      <c r="RYM654" s="61"/>
      <c r="RYN654" s="104"/>
      <c r="RYO654" s="60"/>
      <c r="RYP654" s="61"/>
      <c r="RYQ654" s="104"/>
      <c r="RYR654" s="60"/>
      <c r="RYS654" s="61"/>
      <c r="RYT654" s="104"/>
      <c r="RYU654" s="60"/>
      <c r="RYV654" s="61"/>
      <c r="RYW654" s="104"/>
      <c r="RYX654" s="60"/>
      <c r="RYY654" s="61"/>
      <c r="RYZ654" s="104"/>
      <c r="RZA654" s="60"/>
      <c r="RZB654" s="61"/>
      <c r="RZC654" s="104"/>
      <c r="RZD654" s="60"/>
      <c r="RZE654" s="61"/>
      <c r="RZF654" s="104"/>
      <c r="RZG654" s="60"/>
      <c r="RZH654" s="61"/>
      <c r="RZI654" s="104"/>
      <c r="RZJ654" s="60"/>
      <c r="RZK654" s="61"/>
      <c r="RZL654" s="104"/>
      <c r="RZM654" s="60"/>
      <c r="RZN654" s="61"/>
      <c r="RZO654" s="104"/>
      <c r="RZP654" s="60"/>
      <c r="RZQ654" s="61"/>
      <c r="RZR654" s="104"/>
      <c r="RZS654" s="60"/>
      <c r="RZT654" s="61"/>
      <c r="RZU654" s="104"/>
      <c r="RZV654" s="60"/>
      <c r="RZW654" s="61"/>
      <c r="RZX654" s="104"/>
      <c r="RZY654" s="60"/>
      <c r="RZZ654" s="61"/>
      <c r="SAA654" s="104"/>
      <c r="SAB654" s="60"/>
      <c r="SAC654" s="61"/>
      <c r="SAD654" s="104"/>
      <c r="SAE654" s="60"/>
      <c r="SAF654" s="61"/>
      <c r="SAG654" s="104"/>
      <c r="SAH654" s="60"/>
      <c r="SAI654" s="61"/>
      <c r="SAJ654" s="104"/>
      <c r="SAK654" s="60"/>
      <c r="SAL654" s="61"/>
      <c r="SAM654" s="104"/>
      <c r="SAN654" s="60"/>
      <c r="SAO654" s="61"/>
      <c r="SAP654" s="104"/>
      <c r="SAQ654" s="60"/>
      <c r="SAR654" s="61"/>
      <c r="SAS654" s="104"/>
      <c r="SAT654" s="60"/>
      <c r="SAU654" s="61"/>
      <c r="SAV654" s="104"/>
      <c r="SAW654" s="60"/>
      <c r="SAX654" s="61"/>
      <c r="SAY654" s="104"/>
      <c r="SAZ654" s="60"/>
      <c r="SBA654" s="61"/>
      <c r="SBB654" s="104"/>
      <c r="SBC654" s="60"/>
      <c r="SBD654" s="61"/>
      <c r="SBE654" s="104"/>
      <c r="SBF654" s="60"/>
      <c r="SBG654" s="61"/>
      <c r="SBH654" s="104"/>
      <c r="SBI654" s="60"/>
      <c r="SBJ654" s="61"/>
      <c r="SBK654" s="104"/>
      <c r="SBL654" s="60"/>
      <c r="SBM654" s="61"/>
      <c r="SBN654" s="104"/>
      <c r="SBO654" s="60"/>
      <c r="SBP654" s="61"/>
      <c r="SBQ654" s="104"/>
      <c r="SBR654" s="60"/>
      <c r="SBS654" s="61"/>
      <c r="SBT654" s="104"/>
      <c r="SBU654" s="60"/>
      <c r="SBV654" s="61"/>
      <c r="SBW654" s="104"/>
      <c r="SBX654" s="60"/>
      <c r="SBY654" s="61"/>
      <c r="SBZ654" s="104"/>
      <c r="SCA654" s="60"/>
      <c r="SCB654" s="61"/>
      <c r="SCC654" s="104"/>
      <c r="SCD654" s="60"/>
      <c r="SCE654" s="61"/>
      <c r="SCF654" s="104"/>
      <c r="SCG654" s="60"/>
      <c r="SCH654" s="61"/>
      <c r="SCI654" s="104"/>
      <c r="SCJ654" s="60"/>
      <c r="SCK654" s="61"/>
      <c r="SCL654" s="104"/>
      <c r="SCM654" s="60"/>
      <c r="SCN654" s="61"/>
      <c r="SCO654" s="104"/>
      <c r="SCP654" s="60"/>
      <c r="SCQ654" s="61"/>
      <c r="SCR654" s="104"/>
      <c r="SCS654" s="60"/>
      <c r="SCT654" s="61"/>
      <c r="SCU654" s="104"/>
      <c r="SCV654" s="60"/>
      <c r="SCW654" s="61"/>
      <c r="SCX654" s="104"/>
      <c r="SCY654" s="60"/>
      <c r="SCZ654" s="61"/>
      <c r="SDA654" s="104"/>
      <c r="SDB654" s="60"/>
      <c r="SDC654" s="61"/>
      <c r="SDD654" s="104"/>
      <c r="SDE654" s="60"/>
      <c r="SDF654" s="61"/>
      <c r="SDG654" s="104"/>
      <c r="SDH654" s="60"/>
      <c r="SDI654" s="61"/>
      <c r="SDJ654" s="104"/>
      <c r="SDK654" s="60"/>
      <c r="SDL654" s="61"/>
      <c r="SDM654" s="104"/>
      <c r="SDN654" s="60"/>
      <c r="SDO654" s="61"/>
      <c r="SDP654" s="104"/>
      <c r="SDQ654" s="60"/>
      <c r="SDR654" s="61"/>
      <c r="SDS654" s="104"/>
      <c r="SDT654" s="60"/>
      <c r="SDU654" s="61"/>
      <c r="SDV654" s="104"/>
      <c r="SDW654" s="60"/>
      <c r="SDX654" s="61"/>
      <c r="SDY654" s="104"/>
      <c r="SDZ654" s="60"/>
      <c r="SEA654" s="61"/>
      <c r="SEB654" s="104"/>
      <c r="SEC654" s="60"/>
      <c r="SED654" s="61"/>
      <c r="SEE654" s="104"/>
      <c r="SEF654" s="60"/>
      <c r="SEG654" s="61"/>
      <c r="SEH654" s="104"/>
      <c r="SEI654" s="60"/>
      <c r="SEJ654" s="61"/>
      <c r="SEK654" s="104"/>
      <c r="SEL654" s="60"/>
      <c r="SEM654" s="61"/>
      <c r="SEN654" s="104"/>
      <c r="SEO654" s="60"/>
      <c r="SEP654" s="61"/>
      <c r="SEQ654" s="104"/>
      <c r="SER654" s="60"/>
      <c r="SES654" s="61"/>
      <c r="SET654" s="104"/>
      <c r="SEU654" s="60"/>
      <c r="SEV654" s="61"/>
      <c r="SEW654" s="104"/>
      <c r="SEX654" s="60"/>
      <c r="SEY654" s="61"/>
      <c r="SEZ654" s="104"/>
      <c r="SFA654" s="60"/>
      <c r="SFB654" s="61"/>
      <c r="SFC654" s="104"/>
      <c r="SFD654" s="60"/>
      <c r="SFE654" s="61"/>
      <c r="SFF654" s="104"/>
      <c r="SFG654" s="60"/>
      <c r="SFH654" s="61"/>
      <c r="SFI654" s="104"/>
      <c r="SFJ654" s="60"/>
      <c r="SFK654" s="61"/>
      <c r="SFL654" s="104"/>
      <c r="SFM654" s="60"/>
      <c r="SFN654" s="61"/>
      <c r="SFO654" s="104"/>
      <c r="SFP654" s="60"/>
      <c r="SFQ654" s="61"/>
      <c r="SFR654" s="104"/>
      <c r="SFS654" s="60"/>
      <c r="SFT654" s="61"/>
      <c r="SFU654" s="104"/>
      <c r="SFV654" s="60"/>
      <c r="SFW654" s="61"/>
      <c r="SFX654" s="104"/>
      <c r="SFY654" s="60"/>
      <c r="SFZ654" s="61"/>
      <c r="SGA654" s="104"/>
      <c r="SGB654" s="60"/>
      <c r="SGC654" s="61"/>
      <c r="SGD654" s="104"/>
      <c r="SGE654" s="60"/>
      <c r="SGF654" s="61"/>
      <c r="SGG654" s="104"/>
      <c r="SGH654" s="60"/>
      <c r="SGI654" s="61"/>
      <c r="SGJ654" s="104"/>
      <c r="SGK654" s="60"/>
      <c r="SGL654" s="61"/>
      <c r="SGM654" s="104"/>
      <c r="SGN654" s="60"/>
      <c r="SGO654" s="61"/>
      <c r="SGP654" s="104"/>
      <c r="SGQ654" s="60"/>
      <c r="SGR654" s="61"/>
      <c r="SGS654" s="104"/>
      <c r="SGT654" s="60"/>
      <c r="SGU654" s="61"/>
      <c r="SGV654" s="104"/>
      <c r="SGW654" s="60"/>
      <c r="SGX654" s="61"/>
      <c r="SGY654" s="104"/>
      <c r="SGZ654" s="60"/>
      <c r="SHA654" s="61"/>
      <c r="SHB654" s="104"/>
      <c r="SHC654" s="60"/>
      <c r="SHD654" s="61"/>
      <c r="SHE654" s="104"/>
      <c r="SHF654" s="60"/>
      <c r="SHG654" s="61"/>
      <c r="SHH654" s="104"/>
      <c r="SHI654" s="60"/>
      <c r="SHJ654" s="61"/>
      <c r="SHK654" s="104"/>
      <c r="SHL654" s="60"/>
      <c r="SHM654" s="61"/>
      <c r="SHN654" s="104"/>
      <c r="SHO654" s="60"/>
      <c r="SHP654" s="61"/>
      <c r="SHQ654" s="104"/>
      <c r="SHR654" s="60"/>
      <c r="SHS654" s="61"/>
      <c r="SHT654" s="104"/>
      <c r="SHU654" s="60"/>
      <c r="SHV654" s="61"/>
      <c r="SHW654" s="104"/>
      <c r="SHX654" s="60"/>
      <c r="SHY654" s="61"/>
      <c r="SHZ654" s="104"/>
      <c r="SIA654" s="60"/>
      <c r="SIB654" s="61"/>
      <c r="SIC654" s="104"/>
      <c r="SID654" s="60"/>
      <c r="SIE654" s="61"/>
      <c r="SIF654" s="104"/>
      <c r="SIG654" s="60"/>
      <c r="SIH654" s="61"/>
      <c r="SII654" s="104"/>
      <c r="SIJ654" s="60"/>
      <c r="SIK654" s="61"/>
      <c r="SIL654" s="104"/>
      <c r="SIM654" s="60"/>
      <c r="SIN654" s="61"/>
      <c r="SIO654" s="104"/>
      <c r="SIP654" s="60"/>
      <c r="SIQ654" s="61"/>
      <c r="SIR654" s="104"/>
      <c r="SIS654" s="60"/>
      <c r="SIT654" s="61"/>
      <c r="SIU654" s="104"/>
      <c r="SIV654" s="60"/>
      <c r="SIW654" s="61"/>
      <c r="SIX654" s="104"/>
      <c r="SIY654" s="60"/>
      <c r="SIZ654" s="61"/>
      <c r="SJA654" s="104"/>
      <c r="SJB654" s="60"/>
      <c r="SJC654" s="61"/>
      <c r="SJD654" s="104"/>
      <c r="SJE654" s="60"/>
      <c r="SJF654" s="61"/>
      <c r="SJG654" s="104"/>
      <c r="SJH654" s="60"/>
      <c r="SJI654" s="61"/>
      <c r="SJJ654" s="104"/>
      <c r="SJK654" s="60"/>
      <c r="SJL654" s="61"/>
      <c r="SJM654" s="104"/>
      <c r="SJN654" s="60"/>
      <c r="SJO654" s="61"/>
      <c r="SJP654" s="104"/>
      <c r="SJQ654" s="60"/>
      <c r="SJR654" s="61"/>
      <c r="SJS654" s="104"/>
      <c r="SJT654" s="60"/>
      <c r="SJU654" s="61"/>
      <c r="SJV654" s="104"/>
      <c r="SJW654" s="60"/>
      <c r="SJX654" s="61"/>
      <c r="SJY654" s="104"/>
      <c r="SJZ654" s="60"/>
      <c r="SKA654" s="61"/>
      <c r="SKB654" s="104"/>
      <c r="SKC654" s="60"/>
      <c r="SKD654" s="61"/>
      <c r="SKE654" s="104"/>
      <c r="SKF654" s="60"/>
      <c r="SKG654" s="61"/>
      <c r="SKH654" s="104"/>
      <c r="SKI654" s="60"/>
      <c r="SKJ654" s="61"/>
      <c r="SKK654" s="104"/>
      <c r="SKL654" s="60"/>
      <c r="SKM654" s="61"/>
      <c r="SKN654" s="104"/>
      <c r="SKO654" s="60"/>
      <c r="SKP654" s="61"/>
      <c r="SKQ654" s="104"/>
      <c r="SKR654" s="60"/>
      <c r="SKS654" s="61"/>
      <c r="SKT654" s="104"/>
      <c r="SKU654" s="60"/>
      <c r="SKV654" s="61"/>
      <c r="SKW654" s="104"/>
      <c r="SKX654" s="60"/>
      <c r="SKY654" s="61"/>
      <c r="SKZ654" s="104"/>
      <c r="SLA654" s="60"/>
      <c r="SLB654" s="61"/>
      <c r="SLC654" s="104"/>
      <c r="SLD654" s="60"/>
      <c r="SLE654" s="61"/>
      <c r="SLF654" s="104"/>
      <c r="SLG654" s="60"/>
      <c r="SLH654" s="61"/>
      <c r="SLI654" s="104"/>
      <c r="SLJ654" s="60"/>
      <c r="SLK654" s="61"/>
      <c r="SLL654" s="104"/>
      <c r="SLM654" s="60"/>
      <c r="SLN654" s="61"/>
      <c r="SLO654" s="104"/>
      <c r="SLP654" s="60"/>
      <c r="SLQ654" s="61"/>
      <c r="SLR654" s="104"/>
      <c r="SLS654" s="60"/>
      <c r="SLT654" s="61"/>
      <c r="SLU654" s="104"/>
      <c r="SLV654" s="60"/>
      <c r="SLW654" s="61"/>
      <c r="SLX654" s="104"/>
      <c r="SLY654" s="60"/>
      <c r="SLZ654" s="61"/>
      <c r="SMA654" s="104"/>
      <c r="SMB654" s="60"/>
      <c r="SMC654" s="61"/>
      <c r="SMD654" s="104"/>
      <c r="SME654" s="60"/>
      <c r="SMF654" s="61"/>
      <c r="SMG654" s="104"/>
      <c r="SMH654" s="60"/>
      <c r="SMI654" s="61"/>
      <c r="SMJ654" s="104"/>
      <c r="SMK654" s="60"/>
      <c r="SML654" s="61"/>
      <c r="SMM654" s="104"/>
      <c r="SMN654" s="60"/>
      <c r="SMO654" s="61"/>
      <c r="SMP654" s="104"/>
      <c r="SMQ654" s="60"/>
      <c r="SMR654" s="61"/>
      <c r="SMS654" s="104"/>
      <c r="SMT654" s="60"/>
      <c r="SMU654" s="61"/>
      <c r="SMV654" s="104"/>
      <c r="SMW654" s="60"/>
      <c r="SMX654" s="61"/>
      <c r="SMY654" s="104"/>
      <c r="SMZ654" s="60"/>
      <c r="SNA654" s="61"/>
      <c r="SNB654" s="104"/>
      <c r="SNC654" s="60"/>
      <c r="SND654" s="61"/>
      <c r="SNE654" s="104"/>
      <c r="SNF654" s="60"/>
      <c r="SNG654" s="61"/>
      <c r="SNH654" s="104"/>
      <c r="SNI654" s="60"/>
      <c r="SNJ654" s="61"/>
      <c r="SNK654" s="104"/>
      <c r="SNL654" s="60"/>
      <c r="SNM654" s="61"/>
      <c r="SNN654" s="104"/>
      <c r="SNO654" s="60"/>
      <c r="SNP654" s="61"/>
      <c r="SNQ654" s="104"/>
      <c r="SNR654" s="60"/>
      <c r="SNS654" s="61"/>
      <c r="SNT654" s="104"/>
      <c r="SNU654" s="60"/>
      <c r="SNV654" s="61"/>
      <c r="SNW654" s="104"/>
      <c r="SNX654" s="60"/>
      <c r="SNY654" s="61"/>
      <c r="SNZ654" s="104"/>
      <c r="SOA654" s="60"/>
      <c r="SOB654" s="61"/>
      <c r="SOC654" s="104"/>
      <c r="SOD654" s="60"/>
      <c r="SOE654" s="61"/>
      <c r="SOF654" s="104"/>
      <c r="SOG654" s="60"/>
      <c r="SOH654" s="61"/>
      <c r="SOI654" s="104"/>
      <c r="SOJ654" s="60"/>
      <c r="SOK654" s="61"/>
      <c r="SOL654" s="104"/>
      <c r="SOM654" s="60"/>
      <c r="SON654" s="61"/>
      <c r="SOO654" s="104"/>
      <c r="SOP654" s="60"/>
      <c r="SOQ654" s="61"/>
      <c r="SOR654" s="104"/>
      <c r="SOS654" s="60"/>
      <c r="SOT654" s="61"/>
      <c r="SOU654" s="104"/>
      <c r="SOV654" s="60"/>
      <c r="SOW654" s="61"/>
      <c r="SOX654" s="104"/>
      <c r="SOY654" s="60"/>
      <c r="SOZ654" s="61"/>
      <c r="SPA654" s="104"/>
      <c r="SPB654" s="60"/>
      <c r="SPC654" s="61"/>
      <c r="SPD654" s="104"/>
      <c r="SPE654" s="60"/>
      <c r="SPF654" s="61"/>
      <c r="SPG654" s="104"/>
      <c r="SPH654" s="60"/>
      <c r="SPI654" s="61"/>
      <c r="SPJ654" s="104"/>
      <c r="SPK654" s="60"/>
      <c r="SPL654" s="61"/>
      <c r="SPM654" s="104"/>
      <c r="SPN654" s="60"/>
      <c r="SPO654" s="61"/>
      <c r="SPP654" s="104"/>
      <c r="SPQ654" s="60"/>
      <c r="SPR654" s="61"/>
      <c r="SPS654" s="104"/>
      <c r="SPT654" s="60"/>
      <c r="SPU654" s="61"/>
      <c r="SPV654" s="104"/>
      <c r="SPW654" s="60"/>
      <c r="SPX654" s="61"/>
      <c r="SPY654" s="104"/>
      <c r="SPZ654" s="60"/>
      <c r="SQA654" s="61"/>
      <c r="SQB654" s="104"/>
      <c r="SQC654" s="60"/>
      <c r="SQD654" s="61"/>
      <c r="SQE654" s="104"/>
      <c r="SQF654" s="60"/>
      <c r="SQG654" s="61"/>
      <c r="SQH654" s="104"/>
      <c r="SQI654" s="60"/>
      <c r="SQJ654" s="61"/>
      <c r="SQK654" s="104"/>
      <c r="SQL654" s="60"/>
      <c r="SQM654" s="61"/>
      <c r="SQN654" s="104"/>
      <c r="SQO654" s="60"/>
      <c r="SQP654" s="61"/>
      <c r="SQQ654" s="104"/>
      <c r="SQR654" s="60"/>
      <c r="SQS654" s="61"/>
      <c r="SQT654" s="104"/>
      <c r="SQU654" s="60"/>
      <c r="SQV654" s="61"/>
      <c r="SQW654" s="104"/>
      <c r="SQX654" s="60"/>
      <c r="SQY654" s="61"/>
      <c r="SQZ654" s="104"/>
      <c r="SRA654" s="60"/>
      <c r="SRB654" s="61"/>
      <c r="SRC654" s="104"/>
      <c r="SRD654" s="60"/>
      <c r="SRE654" s="61"/>
      <c r="SRF654" s="104"/>
      <c r="SRG654" s="60"/>
      <c r="SRH654" s="61"/>
      <c r="SRI654" s="104"/>
      <c r="SRJ654" s="60"/>
      <c r="SRK654" s="61"/>
      <c r="SRL654" s="104"/>
      <c r="SRM654" s="60"/>
      <c r="SRN654" s="61"/>
      <c r="SRO654" s="104"/>
      <c r="SRP654" s="60"/>
      <c r="SRQ654" s="61"/>
      <c r="SRR654" s="104"/>
      <c r="SRS654" s="60"/>
      <c r="SRT654" s="61"/>
      <c r="SRU654" s="104"/>
      <c r="SRV654" s="60"/>
      <c r="SRW654" s="61"/>
      <c r="SRX654" s="104"/>
      <c r="SRY654" s="60"/>
      <c r="SRZ654" s="61"/>
      <c r="SSA654" s="104"/>
      <c r="SSB654" s="60"/>
      <c r="SSC654" s="61"/>
      <c r="SSD654" s="104"/>
      <c r="SSE654" s="60"/>
      <c r="SSF654" s="61"/>
      <c r="SSG654" s="104"/>
      <c r="SSH654" s="60"/>
      <c r="SSI654" s="61"/>
      <c r="SSJ654" s="104"/>
      <c r="SSK654" s="60"/>
      <c r="SSL654" s="61"/>
      <c r="SSM654" s="104"/>
      <c r="SSN654" s="60"/>
      <c r="SSO654" s="61"/>
      <c r="SSP654" s="104"/>
      <c r="SSQ654" s="60"/>
      <c r="SSR654" s="61"/>
      <c r="SSS654" s="104"/>
      <c r="SST654" s="60"/>
      <c r="SSU654" s="61"/>
      <c r="SSV654" s="104"/>
      <c r="SSW654" s="60"/>
      <c r="SSX654" s="61"/>
      <c r="SSY654" s="104"/>
      <c r="SSZ654" s="60"/>
      <c r="STA654" s="61"/>
      <c r="STB654" s="104"/>
      <c r="STC654" s="60"/>
      <c r="STD654" s="61"/>
      <c r="STE654" s="104"/>
      <c r="STF654" s="60"/>
      <c r="STG654" s="61"/>
      <c r="STH654" s="104"/>
      <c r="STI654" s="60"/>
      <c r="STJ654" s="61"/>
      <c r="STK654" s="104"/>
      <c r="STL654" s="60"/>
      <c r="STM654" s="61"/>
      <c r="STN654" s="104"/>
      <c r="STO654" s="60"/>
      <c r="STP654" s="61"/>
      <c r="STQ654" s="104"/>
      <c r="STR654" s="60"/>
      <c r="STS654" s="61"/>
      <c r="STT654" s="104"/>
      <c r="STU654" s="60"/>
      <c r="STV654" s="61"/>
      <c r="STW654" s="104"/>
      <c r="STX654" s="60"/>
      <c r="STY654" s="61"/>
      <c r="STZ654" s="104"/>
      <c r="SUA654" s="60"/>
      <c r="SUB654" s="61"/>
      <c r="SUC654" s="104"/>
      <c r="SUD654" s="60"/>
      <c r="SUE654" s="61"/>
      <c r="SUF654" s="104"/>
      <c r="SUG654" s="60"/>
      <c r="SUH654" s="61"/>
      <c r="SUI654" s="104"/>
      <c r="SUJ654" s="60"/>
      <c r="SUK654" s="61"/>
      <c r="SUL654" s="104"/>
      <c r="SUM654" s="60"/>
      <c r="SUN654" s="61"/>
      <c r="SUO654" s="104"/>
      <c r="SUP654" s="60"/>
      <c r="SUQ654" s="61"/>
      <c r="SUR654" s="104"/>
      <c r="SUS654" s="60"/>
      <c r="SUT654" s="61"/>
      <c r="SUU654" s="104"/>
      <c r="SUV654" s="60"/>
      <c r="SUW654" s="61"/>
      <c r="SUX654" s="104"/>
      <c r="SUY654" s="60"/>
      <c r="SUZ654" s="61"/>
      <c r="SVA654" s="104"/>
      <c r="SVB654" s="60"/>
      <c r="SVC654" s="61"/>
      <c r="SVD654" s="104"/>
      <c r="SVE654" s="60"/>
      <c r="SVF654" s="61"/>
      <c r="SVG654" s="104"/>
      <c r="SVH654" s="60"/>
      <c r="SVI654" s="61"/>
      <c r="SVJ654" s="104"/>
      <c r="SVK654" s="60"/>
      <c r="SVL654" s="61"/>
      <c r="SVM654" s="104"/>
      <c r="SVN654" s="60"/>
      <c r="SVO654" s="61"/>
      <c r="SVP654" s="104"/>
      <c r="SVQ654" s="60"/>
      <c r="SVR654" s="61"/>
      <c r="SVS654" s="104"/>
      <c r="SVT654" s="60"/>
      <c r="SVU654" s="61"/>
      <c r="SVV654" s="104"/>
      <c r="SVW654" s="60"/>
      <c r="SVX654" s="61"/>
      <c r="SVY654" s="104"/>
      <c r="SVZ654" s="60"/>
      <c r="SWA654" s="61"/>
      <c r="SWB654" s="104"/>
      <c r="SWC654" s="60"/>
      <c r="SWD654" s="61"/>
      <c r="SWE654" s="104"/>
      <c r="SWF654" s="60"/>
      <c r="SWG654" s="61"/>
      <c r="SWH654" s="104"/>
      <c r="SWI654" s="60"/>
      <c r="SWJ654" s="61"/>
      <c r="SWK654" s="104"/>
      <c r="SWL654" s="60"/>
      <c r="SWM654" s="61"/>
      <c r="SWN654" s="104"/>
      <c r="SWO654" s="60"/>
      <c r="SWP654" s="61"/>
      <c r="SWQ654" s="104"/>
      <c r="SWR654" s="60"/>
      <c r="SWS654" s="61"/>
      <c r="SWT654" s="104"/>
      <c r="SWU654" s="60"/>
      <c r="SWV654" s="61"/>
      <c r="SWW654" s="104"/>
      <c r="SWX654" s="60"/>
      <c r="SWY654" s="61"/>
      <c r="SWZ654" s="104"/>
      <c r="SXA654" s="60"/>
      <c r="SXB654" s="61"/>
      <c r="SXC654" s="104"/>
      <c r="SXD654" s="60"/>
      <c r="SXE654" s="61"/>
      <c r="SXF654" s="104"/>
      <c r="SXG654" s="60"/>
      <c r="SXH654" s="61"/>
      <c r="SXI654" s="104"/>
      <c r="SXJ654" s="60"/>
      <c r="SXK654" s="61"/>
      <c r="SXL654" s="104"/>
      <c r="SXM654" s="60"/>
      <c r="SXN654" s="61"/>
      <c r="SXO654" s="104"/>
      <c r="SXP654" s="60"/>
      <c r="SXQ654" s="61"/>
      <c r="SXR654" s="104"/>
      <c r="SXS654" s="60"/>
      <c r="SXT654" s="61"/>
      <c r="SXU654" s="104"/>
      <c r="SXV654" s="60"/>
      <c r="SXW654" s="61"/>
      <c r="SXX654" s="104"/>
      <c r="SXY654" s="60"/>
      <c r="SXZ654" s="61"/>
      <c r="SYA654" s="104"/>
      <c r="SYB654" s="60"/>
      <c r="SYC654" s="61"/>
      <c r="SYD654" s="104"/>
      <c r="SYE654" s="60"/>
      <c r="SYF654" s="61"/>
      <c r="SYG654" s="104"/>
      <c r="SYH654" s="60"/>
      <c r="SYI654" s="61"/>
      <c r="SYJ654" s="104"/>
      <c r="SYK654" s="60"/>
      <c r="SYL654" s="61"/>
      <c r="SYM654" s="104"/>
      <c r="SYN654" s="60"/>
      <c r="SYO654" s="61"/>
      <c r="SYP654" s="104"/>
      <c r="SYQ654" s="60"/>
      <c r="SYR654" s="61"/>
      <c r="SYS654" s="104"/>
      <c r="SYT654" s="60"/>
      <c r="SYU654" s="61"/>
      <c r="SYV654" s="104"/>
      <c r="SYW654" s="60"/>
      <c r="SYX654" s="61"/>
      <c r="SYY654" s="104"/>
      <c r="SYZ654" s="60"/>
      <c r="SZA654" s="61"/>
      <c r="SZB654" s="104"/>
      <c r="SZC654" s="60"/>
      <c r="SZD654" s="61"/>
      <c r="SZE654" s="104"/>
      <c r="SZF654" s="60"/>
      <c r="SZG654" s="61"/>
      <c r="SZH654" s="104"/>
      <c r="SZI654" s="60"/>
      <c r="SZJ654" s="61"/>
      <c r="SZK654" s="104"/>
      <c r="SZL654" s="60"/>
      <c r="SZM654" s="61"/>
      <c r="SZN654" s="104"/>
      <c r="SZO654" s="60"/>
      <c r="SZP654" s="61"/>
      <c r="SZQ654" s="104"/>
      <c r="SZR654" s="60"/>
      <c r="SZS654" s="61"/>
      <c r="SZT654" s="104"/>
      <c r="SZU654" s="60"/>
      <c r="SZV654" s="61"/>
      <c r="SZW654" s="104"/>
      <c r="SZX654" s="60"/>
      <c r="SZY654" s="61"/>
      <c r="SZZ654" s="104"/>
      <c r="TAA654" s="60"/>
      <c r="TAB654" s="61"/>
      <c r="TAC654" s="104"/>
      <c r="TAD654" s="60"/>
      <c r="TAE654" s="61"/>
      <c r="TAF654" s="104"/>
      <c r="TAG654" s="60"/>
      <c r="TAH654" s="61"/>
      <c r="TAI654" s="104"/>
      <c r="TAJ654" s="60"/>
      <c r="TAK654" s="61"/>
      <c r="TAL654" s="104"/>
      <c r="TAM654" s="60"/>
      <c r="TAN654" s="61"/>
      <c r="TAO654" s="104"/>
      <c r="TAP654" s="60"/>
      <c r="TAQ654" s="61"/>
      <c r="TAR654" s="104"/>
      <c r="TAS654" s="60"/>
      <c r="TAT654" s="61"/>
      <c r="TAU654" s="104"/>
      <c r="TAV654" s="60"/>
      <c r="TAW654" s="61"/>
      <c r="TAX654" s="104"/>
      <c r="TAY654" s="60"/>
      <c r="TAZ654" s="61"/>
      <c r="TBA654" s="104"/>
      <c r="TBB654" s="60"/>
      <c r="TBC654" s="61"/>
      <c r="TBD654" s="104"/>
      <c r="TBE654" s="60"/>
      <c r="TBF654" s="61"/>
      <c r="TBG654" s="104"/>
      <c r="TBH654" s="60"/>
      <c r="TBI654" s="61"/>
      <c r="TBJ654" s="104"/>
      <c r="TBK654" s="60"/>
      <c r="TBL654" s="61"/>
      <c r="TBM654" s="104"/>
      <c r="TBN654" s="60"/>
      <c r="TBO654" s="61"/>
      <c r="TBP654" s="104"/>
      <c r="TBQ654" s="60"/>
      <c r="TBR654" s="61"/>
      <c r="TBS654" s="104"/>
      <c r="TBT654" s="60"/>
      <c r="TBU654" s="61"/>
      <c r="TBV654" s="104"/>
      <c r="TBW654" s="60"/>
      <c r="TBX654" s="61"/>
      <c r="TBY654" s="104"/>
      <c r="TBZ654" s="60"/>
      <c r="TCA654" s="61"/>
      <c r="TCB654" s="104"/>
      <c r="TCC654" s="60"/>
      <c r="TCD654" s="61"/>
      <c r="TCE654" s="104"/>
      <c r="TCF654" s="60"/>
      <c r="TCG654" s="61"/>
      <c r="TCH654" s="104"/>
      <c r="TCI654" s="60"/>
      <c r="TCJ654" s="61"/>
      <c r="TCK654" s="104"/>
      <c r="TCL654" s="60"/>
      <c r="TCM654" s="61"/>
      <c r="TCN654" s="104"/>
      <c r="TCO654" s="60"/>
      <c r="TCP654" s="61"/>
      <c r="TCQ654" s="104"/>
      <c r="TCR654" s="60"/>
      <c r="TCS654" s="61"/>
      <c r="TCT654" s="104"/>
      <c r="TCU654" s="60"/>
      <c r="TCV654" s="61"/>
      <c r="TCW654" s="104"/>
      <c r="TCX654" s="60"/>
      <c r="TCY654" s="61"/>
      <c r="TCZ654" s="104"/>
      <c r="TDA654" s="60"/>
      <c r="TDB654" s="61"/>
      <c r="TDC654" s="104"/>
      <c r="TDD654" s="60"/>
      <c r="TDE654" s="61"/>
      <c r="TDF654" s="104"/>
      <c r="TDG654" s="60"/>
      <c r="TDH654" s="61"/>
      <c r="TDI654" s="104"/>
      <c r="TDJ654" s="60"/>
      <c r="TDK654" s="61"/>
      <c r="TDL654" s="104"/>
      <c r="TDM654" s="60"/>
      <c r="TDN654" s="61"/>
      <c r="TDO654" s="104"/>
      <c r="TDP654" s="60"/>
      <c r="TDQ654" s="61"/>
      <c r="TDR654" s="104"/>
      <c r="TDS654" s="60"/>
      <c r="TDT654" s="61"/>
      <c r="TDU654" s="104"/>
      <c r="TDV654" s="60"/>
      <c r="TDW654" s="61"/>
      <c r="TDX654" s="104"/>
      <c r="TDY654" s="60"/>
      <c r="TDZ654" s="61"/>
      <c r="TEA654" s="104"/>
      <c r="TEB654" s="60"/>
      <c r="TEC654" s="61"/>
      <c r="TED654" s="104"/>
      <c r="TEE654" s="60"/>
      <c r="TEF654" s="61"/>
      <c r="TEG654" s="104"/>
      <c r="TEH654" s="60"/>
      <c r="TEI654" s="61"/>
      <c r="TEJ654" s="104"/>
      <c r="TEK654" s="60"/>
      <c r="TEL654" s="61"/>
      <c r="TEM654" s="104"/>
      <c r="TEN654" s="60"/>
      <c r="TEO654" s="61"/>
      <c r="TEP654" s="104"/>
      <c r="TEQ654" s="60"/>
      <c r="TER654" s="61"/>
      <c r="TES654" s="104"/>
      <c r="TET654" s="60"/>
      <c r="TEU654" s="61"/>
      <c r="TEV654" s="104"/>
      <c r="TEW654" s="60"/>
      <c r="TEX654" s="61"/>
      <c r="TEY654" s="104"/>
      <c r="TEZ654" s="60"/>
      <c r="TFA654" s="61"/>
      <c r="TFB654" s="104"/>
      <c r="TFC654" s="60"/>
      <c r="TFD654" s="61"/>
      <c r="TFE654" s="104"/>
      <c r="TFF654" s="60"/>
      <c r="TFG654" s="61"/>
      <c r="TFH654" s="104"/>
      <c r="TFI654" s="60"/>
      <c r="TFJ654" s="61"/>
      <c r="TFK654" s="104"/>
      <c r="TFL654" s="60"/>
      <c r="TFM654" s="61"/>
      <c r="TFN654" s="104"/>
      <c r="TFO654" s="60"/>
      <c r="TFP654" s="61"/>
      <c r="TFQ654" s="104"/>
      <c r="TFR654" s="60"/>
      <c r="TFS654" s="61"/>
      <c r="TFT654" s="104"/>
      <c r="TFU654" s="60"/>
      <c r="TFV654" s="61"/>
      <c r="TFW654" s="104"/>
      <c r="TFX654" s="60"/>
      <c r="TFY654" s="61"/>
      <c r="TFZ654" s="104"/>
      <c r="TGA654" s="60"/>
      <c r="TGB654" s="61"/>
      <c r="TGC654" s="104"/>
      <c r="TGD654" s="60"/>
      <c r="TGE654" s="61"/>
      <c r="TGF654" s="104"/>
      <c r="TGG654" s="60"/>
      <c r="TGH654" s="61"/>
      <c r="TGI654" s="104"/>
      <c r="TGJ654" s="60"/>
      <c r="TGK654" s="61"/>
      <c r="TGL654" s="104"/>
      <c r="TGM654" s="60"/>
      <c r="TGN654" s="61"/>
      <c r="TGO654" s="104"/>
      <c r="TGP654" s="60"/>
      <c r="TGQ654" s="61"/>
      <c r="TGR654" s="104"/>
      <c r="TGS654" s="60"/>
      <c r="TGT654" s="61"/>
      <c r="TGU654" s="104"/>
      <c r="TGV654" s="60"/>
      <c r="TGW654" s="61"/>
      <c r="TGX654" s="104"/>
      <c r="TGY654" s="60"/>
      <c r="TGZ654" s="61"/>
      <c r="THA654" s="104"/>
      <c r="THB654" s="60"/>
      <c r="THC654" s="61"/>
      <c r="THD654" s="104"/>
      <c r="THE654" s="60"/>
      <c r="THF654" s="61"/>
      <c r="THG654" s="104"/>
      <c r="THH654" s="60"/>
      <c r="THI654" s="61"/>
      <c r="THJ654" s="104"/>
      <c r="THK654" s="60"/>
      <c r="THL654" s="61"/>
      <c r="THM654" s="104"/>
      <c r="THN654" s="60"/>
      <c r="THO654" s="61"/>
      <c r="THP654" s="104"/>
      <c r="THQ654" s="60"/>
      <c r="THR654" s="61"/>
      <c r="THS654" s="104"/>
      <c r="THT654" s="60"/>
      <c r="THU654" s="61"/>
      <c r="THV654" s="104"/>
      <c r="THW654" s="60"/>
      <c r="THX654" s="61"/>
      <c r="THY654" s="104"/>
      <c r="THZ654" s="60"/>
      <c r="TIA654" s="61"/>
      <c r="TIB654" s="104"/>
      <c r="TIC654" s="60"/>
      <c r="TID654" s="61"/>
      <c r="TIE654" s="104"/>
      <c r="TIF654" s="60"/>
      <c r="TIG654" s="61"/>
      <c r="TIH654" s="104"/>
      <c r="TII654" s="60"/>
      <c r="TIJ654" s="61"/>
      <c r="TIK654" s="104"/>
      <c r="TIL654" s="60"/>
      <c r="TIM654" s="61"/>
      <c r="TIN654" s="104"/>
      <c r="TIO654" s="60"/>
      <c r="TIP654" s="61"/>
      <c r="TIQ654" s="104"/>
      <c r="TIR654" s="60"/>
      <c r="TIS654" s="61"/>
      <c r="TIT654" s="104"/>
      <c r="TIU654" s="60"/>
      <c r="TIV654" s="61"/>
      <c r="TIW654" s="104"/>
      <c r="TIX654" s="60"/>
      <c r="TIY654" s="61"/>
      <c r="TIZ654" s="104"/>
      <c r="TJA654" s="60"/>
      <c r="TJB654" s="61"/>
      <c r="TJC654" s="104"/>
      <c r="TJD654" s="60"/>
      <c r="TJE654" s="61"/>
      <c r="TJF654" s="104"/>
      <c r="TJG654" s="60"/>
      <c r="TJH654" s="61"/>
      <c r="TJI654" s="104"/>
      <c r="TJJ654" s="60"/>
      <c r="TJK654" s="61"/>
      <c r="TJL654" s="104"/>
      <c r="TJM654" s="60"/>
      <c r="TJN654" s="61"/>
      <c r="TJO654" s="104"/>
      <c r="TJP654" s="60"/>
      <c r="TJQ654" s="61"/>
      <c r="TJR654" s="104"/>
      <c r="TJS654" s="60"/>
      <c r="TJT654" s="61"/>
      <c r="TJU654" s="104"/>
      <c r="TJV654" s="60"/>
      <c r="TJW654" s="61"/>
      <c r="TJX654" s="104"/>
      <c r="TJY654" s="60"/>
      <c r="TJZ654" s="61"/>
      <c r="TKA654" s="104"/>
      <c r="TKB654" s="60"/>
      <c r="TKC654" s="61"/>
      <c r="TKD654" s="104"/>
      <c r="TKE654" s="60"/>
      <c r="TKF654" s="61"/>
      <c r="TKG654" s="104"/>
      <c r="TKH654" s="60"/>
      <c r="TKI654" s="61"/>
      <c r="TKJ654" s="104"/>
      <c r="TKK654" s="60"/>
      <c r="TKL654" s="61"/>
      <c r="TKM654" s="104"/>
      <c r="TKN654" s="60"/>
      <c r="TKO654" s="61"/>
      <c r="TKP654" s="104"/>
      <c r="TKQ654" s="60"/>
      <c r="TKR654" s="61"/>
      <c r="TKS654" s="104"/>
      <c r="TKT654" s="60"/>
      <c r="TKU654" s="61"/>
      <c r="TKV654" s="104"/>
      <c r="TKW654" s="60"/>
      <c r="TKX654" s="61"/>
      <c r="TKY654" s="104"/>
      <c r="TKZ654" s="60"/>
      <c r="TLA654" s="61"/>
      <c r="TLB654" s="104"/>
      <c r="TLC654" s="60"/>
      <c r="TLD654" s="61"/>
      <c r="TLE654" s="104"/>
      <c r="TLF654" s="60"/>
      <c r="TLG654" s="61"/>
      <c r="TLH654" s="104"/>
      <c r="TLI654" s="60"/>
      <c r="TLJ654" s="61"/>
      <c r="TLK654" s="104"/>
      <c r="TLL654" s="60"/>
      <c r="TLM654" s="61"/>
      <c r="TLN654" s="104"/>
      <c r="TLO654" s="60"/>
      <c r="TLP654" s="61"/>
      <c r="TLQ654" s="104"/>
      <c r="TLR654" s="60"/>
      <c r="TLS654" s="61"/>
      <c r="TLT654" s="104"/>
      <c r="TLU654" s="60"/>
      <c r="TLV654" s="61"/>
      <c r="TLW654" s="104"/>
      <c r="TLX654" s="60"/>
      <c r="TLY654" s="61"/>
      <c r="TLZ654" s="104"/>
      <c r="TMA654" s="60"/>
      <c r="TMB654" s="61"/>
      <c r="TMC654" s="104"/>
      <c r="TMD654" s="60"/>
      <c r="TME654" s="61"/>
      <c r="TMF654" s="104"/>
      <c r="TMG654" s="60"/>
      <c r="TMH654" s="61"/>
      <c r="TMI654" s="104"/>
      <c r="TMJ654" s="60"/>
      <c r="TMK654" s="61"/>
      <c r="TML654" s="104"/>
      <c r="TMM654" s="60"/>
      <c r="TMN654" s="61"/>
      <c r="TMO654" s="104"/>
      <c r="TMP654" s="60"/>
      <c r="TMQ654" s="61"/>
      <c r="TMR654" s="104"/>
      <c r="TMS654" s="60"/>
      <c r="TMT654" s="61"/>
      <c r="TMU654" s="104"/>
      <c r="TMV654" s="60"/>
      <c r="TMW654" s="61"/>
      <c r="TMX654" s="104"/>
      <c r="TMY654" s="60"/>
      <c r="TMZ654" s="61"/>
      <c r="TNA654" s="104"/>
      <c r="TNB654" s="60"/>
      <c r="TNC654" s="61"/>
      <c r="TND654" s="104"/>
      <c r="TNE654" s="60"/>
      <c r="TNF654" s="61"/>
      <c r="TNG654" s="104"/>
      <c r="TNH654" s="60"/>
      <c r="TNI654" s="61"/>
      <c r="TNJ654" s="104"/>
      <c r="TNK654" s="60"/>
      <c r="TNL654" s="61"/>
      <c r="TNM654" s="104"/>
      <c r="TNN654" s="60"/>
      <c r="TNO654" s="61"/>
      <c r="TNP654" s="104"/>
      <c r="TNQ654" s="60"/>
      <c r="TNR654" s="61"/>
      <c r="TNS654" s="104"/>
      <c r="TNT654" s="60"/>
      <c r="TNU654" s="61"/>
      <c r="TNV654" s="104"/>
      <c r="TNW654" s="60"/>
      <c r="TNX654" s="61"/>
      <c r="TNY654" s="104"/>
      <c r="TNZ654" s="60"/>
      <c r="TOA654" s="61"/>
      <c r="TOB654" s="104"/>
      <c r="TOC654" s="60"/>
      <c r="TOD654" s="61"/>
      <c r="TOE654" s="104"/>
      <c r="TOF654" s="60"/>
      <c r="TOG654" s="61"/>
      <c r="TOH654" s="104"/>
      <c r="TOI654" s="60"/>
      <c r="TOJ654" s="61"/>
      <c r="TOK654" s="104"/>
      <c r="TOL654" s="60"/>
      <c r="TOM654" s="61"/>
      <c r="TON654" s="104"/>
      <c r="TOO654" s="60"/>
      <c r="TOP654" s="61"/>
      <c r="TOQ654" s="104"/>
      <c r="TOR654" s="60"/>
      <c r="TOS654" s="61"/>
      <c r="TOT654" s="104"/>
      <c r="TOU654" s="60"/>
      <c r="TOV654" s="61"/>
      <c r="TOW654" s="104"/>
      <c r="TOX654" s="60"/>
      <c r="TOY654" s="61"/>
      <c r="TOZ654" s="104"/>
      <c r="TPA654" s="60"/>
      <c r="TPB654" s="61"/>
      <c r="TPC654" s="104"/>
      <c r="TPD654" s="60"/>
      <c r="TPE654" s="61"/>
      <c r="TPF654" s="104"/>
      <c r="TPG654" s="60"/>
      <c r="TPH654" s="61"/>
      <c r="TPI654" s="104"/>
      <c r="TPJ654" s="60"/>
      <c r="TPK654" s="61"/>
      <c r="TPL654" s="104"/>
      <c r="TPM654" s="60"/>
      <c r="TPN654" s="61"/>
      <c r="TPO654" s="104"/>
      <c r="TPP654" s="60"/>
      <c r="TPQ654" s="61"/>
      <c r="TPR654" s="104"/>
      <c r="TPS654" s="60"/>
      <c r="TPT654" s="61"/>
      <c r="TPU654" s="104"/>
      <c r="TPV654" s="60"/>
      <c r="TPW654" s="61"/>
      <c r="TPX654" s="104"/>
      <c r="TPY654" s="60"/>
      <c r="TPZ654" s="61"/>
      <c r="TQA654" s="104"/>
      <c r="TQB654" s="60"/>
      <c r="TQC654" s="61"/>
      <c r="TQD654" s="104"/>
      <c r="TQE654" s="60"/>
      <c r="TQF654" s="61"/>
      <c r="TQG654" s="104"/>
      <c r="TQH654" s="60"/>
      <c r="TQI654" s="61"/>
      <c r="TQJ654" s="104"/>
      <c r="TQK654" s="60"/>
      <c r="TQL654" s="61"/>
      <c r="TQM654" s="104"/>
      <c r="TQN654" s="60"/>
      <c r="TQO654" s="61"/>
      <c r="TQP654" s="104"/>
      <c r="TQQ654" s="60"/>
      <c r="TQR654" s="61"/>
      <c r="TQS654" s="104"/>
      <c r="TQT654" s="60"/>
      <c r="TQU654" s="61"/>
      <c r="TQV654" s="104"/>
      <c r="TQW654" s="60"/>
      <c r="TQX654" s="61"/>
      <c r="TQY654" s="104"/>
      <c r="TQZ654" s="60"/>
      <c r="TRA654" s="61"/>
      <c r="TRB654" s="104"/>
      <c r="TRC654" s="60"/>
      <c r="TRD654" s="61"/>
      <c r="TRE654" s="104"/>
      <c r="TRF654" s="60"/>
      <c r="TRG654" s="61"/>
      <c r="TRH654" s="104"/>
      <c r="TRI654" s="60"/>
      <c r="TRJ654" s="61"/>
      <c r="TRK654" s="104"/>
      <c r="TRL654" s="60"/>
      <c r="TRM654" s="61"/>
      <c r="TRN654" s="104"/>
      <c r="TRO654" s="60"/>
      <c r="TRP654" s="61"/>
      <c r="TRQ654" s="104"/>
      <c r="TRR654" s="60"/>
      <c r="TRS654" s="61"/>
      <c r="TRT654" s="104"/>
      <c r="TRU654" s="60"/>
      <c r="TRV654" s="61"/>
      <c r="TRW654" s="104"/>
      <c r="TRX654" s="60"/>
      <c r="TRY654" s="61"/>
      <c r="TRZ654" s="104"/>
      <c r="TSA654" s="60"/>
      <c r="TSB654" s="61"/>
      <c r="TSC654" s="104"/>
      <c r="TSD654" s="60"/>
      <c r="TSE654" s="61"/>
      <c r="TSF654" s="104"/>
      <c r="TSG654" s="60"/>
      <c r="TSH654" s="61"/>
      <c r="TSI654" s="104"/>
      <c r="TSJ654" s="60"/>
      <c r="TSK654" s="61"/>
      <c r="TSL654" s="104"/>
      <c r="TSM654" s="60"/>
      <c r="TSN654" s="61"/>
      <c r="TSO654" s="104"/>
      <c r="TSP654" s="60"/>
      <c r="TSQ654" s="61"/>
      <c r="TSR654" s="104"/>
      <c r="TSS654" s="60"/>
      <c r="TST654" s="61"/>
      <c r="TSU654" s="104"/>
      <c r="TSV654" s="60"/>
      <c r="TSW654" s="61"/>
      <c r="TSX654" s="104"/>
      <c r="TSY654" s="60"/>
      <c r="TSZ654" s="61"/>
      <c r="TTA654" s="104"/>
      <c r="TTB654" s="60"/>
      <c r="TTC654" s="61"/>
      <c r="TTD654" s="104"/>
      <c r="TTE654" s="60"/>
      <c r="TTF654" s="61"/>
      <c r="TTG654" s="104"/>
      <c r="TTH654" s="60"/>
      <c r="TTI654" s="61"/>
      <c r="TTJ654" s="104"/>
      <c r="TTK654" s="60"/>
      <c r="TTL654" s="61"/>
      <c r="TTM654" s="104"/>
      <c r="TTN654" s="60"/>
      <c r="TTO654" s="61"/>
      <c r="TTP654" s="104"/>
      <c r="TTQ654" s="60"/>
      <c r="TTR654" s="61"/>
      <c r="TTS654" s="104"/>
      <c r="TTT654" s="60"/>
      <c r="TTU654" s="61"/>
      <c r="TTV654" s="104"/>
      <c r="TTW654" s="60"/>
      <c r="TTX654" s="61"/>
      <c r="TTY654" s="104"/>
      <c r="TTZ654" s="60"/>
      <c r="TUA654" s="61"/>
      <c r="TUB654" s="104"/>
      <c r="TUC654" s="60"/>
      <c r="TUD654" s="61"/>
      <c r="TUE654" s="104"/>
      <c r="TUF654" s="60"/>
      <c r="TUG654" s="61"/>
      <c r="TUH654" s="104"/>
      <c r="TUI654" s="60"/>
      <c r="TUJ654" s="61"/>
      <c r="TUK654" s="104"/>
      <c r="TUL654" s="60"/>
      <c r="TUM654" s="61"/>
      <c r="TUN654" s="104"/>
      <c r="TUO654" s="60"/>
      <c r="TUP654" s="61"/>
      <c r="TUQ654" s="104"/>
      <c r="TUR654" s="60"/>
      <c r="TUS654" s="61"/>
      <c r="TUT654" s="104"/>
      <c r="TUU654" s="60"/>
      <c r="TUV654" s="61"/>
      <c r="TUW654" s="104"/>
      <c r="TUX654" s="60"/>
      <c r="TUY654" s="61"/>
      <c r="TUZ654" s="104"/>
      <c r="TVA654" s="60"/>
      <c r="TVB654" s="61"/>
      <c r="TVC654" s="104"/>
      <c r="TVD654" s="60"/>
      <c r="TVE654" s="61"/>
      <c r="TVF654" s="104"/>
      <c r="TVG654" s="60"/>
      <c r="TVH654" s="61"/>
      <c r="TVI654" s="104"/>
      <c r="TVJ654" s="60"/>
      <c r="TVK654" s="61"/>
      <c r="TVL654" s="104"/>
      <c r="TVM654" s="60"/>
      <c r="TVN654" s="61"/>
      <c r="TVO654" s="104"/>
      <c r="TVP654" s="60"/>
      <c r="TVQ654" s="61"/>
      <c r="TVR654" s="104"/>
      <c r="TVS654" s="60"/>
      <c r="TVT654" s="61"/>
      <c r="TVU654" s="104"/>
      <c r="TVV654" s="60"/>
      <c r="TVW654" s="61"/>
      <c r="TVX654" s="104"/>
      <c r="TVY654" s="60"/>
      <c r="TVZ654" s="61"/>
      <c r="TWA654" s="104"/>
      <c r="TWB654" s="60"/>
      <c r="TWC654" s="61"/>
      <c r="TWD654" s="104"/>
      <c r="TWE654" s="60"/>
      <c r="TWF654" s="61"/>
      <c r="TWG654" s="104"/>
      <c r="TWH654" s="60"/>
      <c r="TWI654" s="61"/>
      <c r="TWJ654" s="104"/>
      <c r="TWK654" s="60"/>
      <c r="TWL654" s="61"/>
      <c r="TWM654" s="104"/>
      <c r="TWN654" s="60"/>
      <c r="TWO654" s="61"/>
      <c r="TWP654" s="104"/>
      <c r="TWQ654" s="60"/>
      <c r="TWR654" s="61"/>
      <c r="TWS654" s="104"/>
      <c r="TWT654" s="60"/>
      <c r="TWU654" s="61"/>
      <c r="TWV654" s="104"/>
      <c r="TWW654" s="60"/>
      <c r="TWX654" s="61"/>
      <c r="TWY654" s="104"/>
      <c r="TWZ654" s="60"/>
      <c r="TXA654" s="61"/>
      <c r="TXB654" s="104"/>
      <c r="TXC654" s="60"/>
      <c r="TXD654" s="61"/>
      <c r="TXE654" s="104"/>
      <c r="TXF654" s="60"/>
      <c r="TXG654" s="61"/>
      <c r="TXH654" s="104"/>
      <c r="TXI654" s="60"/>
      <c r="TXJ654" s="61"/>
      <c r="TXK654" s="104"/>
      <c r="TXL654" s="60"/>
      <c r="TXM654" s="61"/>
      <c r="TXN654" s="104"/>
      <c r="TXO654" s="60"/>
      <c r="TXP654" s="61"/>
      <c r="TXQ654" s="104"/>
      <c r="TXR654" s="60"/>
      <c r="TXS654" s="61"/>
      <c r="TXT654" s="104"/>
      <c r="TXU654" s="60"/>
      <c r="TXV654" s="61"/>
      <c r="TXW654" s="104"/>
      <c r="TXX654" s="60"/>
      <c r="TXY654" s="61"/>
      <c r="TXZ654" s="104"/>
      <c r="TYA654" s="60"/>
      <c r="TYB654" s="61"/>
      <c r="TYC654" s="104"/>
      <c r="TYD654" s="60"/>
      <c r="TYE654" s="61"/>
      <c r="TYF654" s="104"/>
      <c r="TYG654" s="60"/>
      <c r="TYH654" s="61"/>
      <c r="TYI654" s="104"/>
      <c r="TYJ654" s="60"/>
      <c r="TYK654" s="61"/>
      <c r="TYL654" s="104"/>
      <c r="TYM654" s="60"/>
      <c r="TYN654" s="61"/>
      <c r="TYO654" s="104"/>
      <c r="TYP654" s="60"/>
      <c r="TYQ654" s="61"/>
      <c r="TYR654" s="104"/>
      <c r="TYS654" s="60"/>
      <c r="TYT654" s="61"/>
      <c r="TYU654" s="104"/>
      <c r="TYV654" s="60"/>
      <c r="TYW654" s="61"/>
      <c r="TYX654" s="104"/>
      <c r="TYY654" s="60"/>
      <c r="TYZ654" s="61"/>
      <c r="TZA654" s="104"/>
      <c r="TZB654" s="60"/>
      <c r="TZC654" s="61"/>
      <c r="TZD654" s="104"/>
      <c r="TZE654" s="60"/>
      <c r="TZF654" s="61"/>
      <c r="TZG654" s="104"/>
      <c r="TZH654" s="60"/>
      <c r="TZI654" s="61"/>
      <c r="TZJ654" s="104"/>
      <c r="TZK654" s="60"/>
      <c r="TZL654" s="61"/>
      <c r="TZM654" s="104"/>
      <c r="TZN654" s="60"/>
      <c r="TZO654" s="61"/>
      <c r="TZP654" s="104"/>
      <c r="TZQ654" s="60"/>
      <c r="TZR654" s="61"/>
      <c r="TZS654" s="104"/>
      <c r="TZT654" s="60"/>
      <c r="TZU654" s="61"/>
      <c r="TZV654" s="104"/>
      <c r="TZW654" s="60"/>
      <c r="TZX654" s="61"/>
      <c r="TZY654" s="104"/>
      <c r="TZZ654" s="60"/>
      <c r="UAA654" s="61"/>
      <c r="UAB654" s="104"/>
      <c r="UAC654" s="60"/>
      <c r="UAD654" s="61"/>
      <c r="UAE654" s="104"/>
      <c r="UAF654" s="60"/>
      <c r="UAG654" s="61"/>
      <c r="UAH654" s="104"/>
      <c r="UAI654" s="60"/>
      <c r="UAJ654" s="61"/>
      <c r="UAK654" s="104"/>
      <c r="UAL654" s="60"/>
      <c r="UAM654" s="61"/>
      <c r="UAN654" s="104"/>
      <c r="UAO654" s="60"/>
      <c r="UAP654" s="61"/>
      <c r="UAQ654" s="104"/>
      <c r="UAR654" s="60"/>
      <c r="UAS654" s="61"/>
      <c r="UAT654" s="104"/>
      <c r="UAU654" s="60"/>
      <c r="UAV654" s="61"/>
      <c r="UAW654" s="104"/>
      <c r="UAX654" s="60"/>
      <c r="UAY654" s="61"/>
      <c r="UAZ654" s="104"/>
      <c r="UBA654" s="60"/>
      <c r="UBB654" s="61"/>
      <c r="UBC654" s="104"/>
      <c r="UBD654" s="60"/>
      <c r="UBE654" s="61"/>
      <c r="UBF654" s="104"/>
      <c r="UBG654" s="60"/>
      <c r="UBH654" s="61"/>
      <c r="UBI654" s="104"/>
      <c r="UBJ654" s="60"/>
      <c r="UBK654" s="61"/>
      <c r="UBL654" s="104"/>
      <c r="UBM654" s="60"/>
      <c r="UBN654" s="61"/>
      <c r="UBO654" s="104"/>
      <c r="UBP654" s="60"/>
      <c r="UBQ654" s="61"/>
      <c r="UBR654" s="104"/>
      <c r="UBS654" s="60"/>
      <c r="UBT654" s="61"/>
      <c r="UBU654" s="104"/>
      <c r="UBV654" s="60"/>
      <c r="UBW654" s="61"/>
      <c r="UBX654" s="104"/>
      <c r="UBY654" s="60"/>
      <c r="UBZ654" s="61"/>
      <c r="UCA654" s="104"/>
      <c r="UCB654" s="60"/>
      <c r="UCC654" s="61"/>
      <c r="UCD654" s="104"/>
      <c r="UCE654" s="60"/>
      <c r="UCF654" s="61"/>
      <c r="UCG654" s="104"/>
      <c r="UCH654" s="60"/>
      <c r="UCI654" s="61"/>
      <c r="UCJ654" s="104"/>
      <c r="UCK654" s="60"/>
      <c r="UCL654" s="61"/>
      <c r="UCM654" s="104"/>
      <c r="UCN654" s="60"/>
      <c r="UCO654" s="61"/>
      <c r="UCP654" s="104"/>
      <c r="UCQ654" s="60"/>
      <c r="UCR654" s="61"/>
      <c r="UCS654" s="104"/>
      <c r="UCT654" s="60"/>
      <c r="UCU654" s="61"/>
      <c r="UCV654" s="104"/>
      <c r="UCW654" s="60"/>
      <c r="UCX654" s="61"/>
      <c r="UCY654" s="104"/>
      <c r="UCZ654" s="60"/>
      <c r="UDA654" s="61"/>
      <c r="UDB654" s="104"/>
      <c r="UDC654" s="60"/>
      <c r="UDD654" s="61"/>
      <c r="UDE654" s="104"/>
      <c r="UDF654" s="60"/>
      <c r="UDG654" s="61"/>
      <c r="UDH654" s="104"/>
      <c r="UDI654" s="60"/>
      <c r="UDJ654" s="61"/>
      <c r="UDK654" s="104"/>
      <c r="UDL654" s="60"/>
      <c r="UDM654" s="61"/>
      <c r="UDN654" s="104"/>
      <c r="UDO654" s="60"/>
      <c r="UDP654" s="61"/>
      <c r="UDQ654" s="104"/>
      <c r="UDR654" s="60"/>
      <c r="UDS654" s="61"/>
      <c r="UDT654" s="104"/>
      <c r="UDU654" s="60"/>
      <c r="UDV654" s="61"/>
      <c r="UDW654" s="104"/>
      <c r="UDX654" s="60"/>
      <c r="UDY654" s="61"/>
      <c r="UDZ654" s="104"/>
      <c r="UEA654" s="60"/>
      <c r="UEB654" s="61"/>
      <c r="UEC654" s="104"/>
      <c r="UED654" s="60"/>
      <c r="UEE654" s="61"/>
      <c r="UEF654" s="104"/>
      <c r="UEG654" s="60"/>
      <c r="UEH654" s="61"/>
      <c r="UEI654" s="104"/>
      <c r="UEJ654" s="60"/>
      <c r="UEK654" s="61"/>
      <c r="UEL654" s="104"/>
      <c r="UEM654" s="60"/>
      <c r="UEN654" s="61"/>
      <c r="UEO654" s="104"/>
      <c r="UEP654" s="60"/>
      <c r="UEQ654" s="61"/>
      <c r="UER654" s="104"/>
      <c r="UES654" s="60"/>
      <c r="UET654" s="61"/>
      <c r="UEU654" s="104"/>
      <c r="UEV654" s="60"/>
      <c r="UEW654" s="61"/>
      <c r="UEX654" s="104"/>
      <c r="UEY654" s="60"/>
      <c r="UEZ654" s="61"/>
      <c r="UFA654" s="104"/>
      <c r="UFB654" s="60"/>
      <c r="UFC654" s="61"/>
      <c r="UFD654" s="104"/>
      <c r="UFE654" s="60"/>
      <c r="UFF654" s="61"/>
      <c r="UFG654" s="104"/>
      <c r="UFH654" s="60"/>
      <c r="UFI654" s="61"/>
      <c r="UFJ654" s="104"/>
      <c r="UFK654" s="60"/>
      <c r="UFL654" s="61"/>
      <c r="UFM654" s="104"/>
      <c r="UFN654" s="60"/>
      <c r="UFO654" s="61"/>
      <c r="UFP654" s="104"/>
      <c r="UFQ654" s="60"/>
      <c r="UFR654" s="61"/>
      <c r="UFS654" s="104"/>
      <c r="UFT654" s="60"/>
      <c r="UFU654" s="61"/>
      <c r="UFV654" s="104"/>
      <c r="UFW654" s="60"/>
      <c r="UFX654" s="61"/>
      <c r="UFY654" s="104"/>
      <c r="UFZ654" s="60"/>
      <c r="UGA654" s="61"/>
      <c r="UGB654" s="104"/>
      <c r="UGC654" s="60"/>
      <c r="UGD654" s="61"/>
      <c r="UGE654" s="104"/>
      <c r="UGF654" s="60"/>
      <c r="UGG654" s="61"/>
      <c r="UGH654" s="104"/>
      <c r="UGI654" s="60"/>
      <c r="UGJ654" s="61"/>
      <c r="UGK654" s="104"/>
      <c r="UGL654" s="60"/>
      <c r="UGM654" s="61"/>
      <c r="UGN654" s="104"/>
      <c r="UGO654" s="60"/>
      <c r="UGP654" s="61"/>
      <c r="UGQ654" s="104"/>
      <c r="UGR654" s="60"/>
      <c r="UGS654" s="61"/>
      <c r="UGT654" s="104"/>
      <c r="UGU654" s="60"/>
      <c r="UGV654" s="61"/>
      <c r="UGW654" s="104"/>
      <c r="UGX654" s="60"/>
      <c r="UGY654" s="61"/>
      <c r="UGZ654" s="104"/>
      <c r="UHA654" s="60"/>
      <c r="UHB654" s="61"/>
      <c r="UHC654" s="104"/>
      <c r="UHD654" s="60"/>
      <c r="UHE654" s="61"/>
      <c r="UHF654" s="104"/>
      <c r="UHG654" s="60"/>
      <c r="UHH654" s="61"/>
      <c r="UHI654" s="104"/>
      <c r="UHJ654" s="60"/>
      <c r="UHK654" s="61"/>
      <c r="UHL654" s="104"/>
      <c r="UHM654" s="60"/>
      <c r="UHN654" s="61"/>
      <c r="UHO654" s="104"/>
      <c r="UHP654" s="60"/>
      <c r="UHQ654" s="61"/>
      <c r="UHR654" s="104"/>
      <c r="UHS654" s="60"/>
      <c r="UHT654" s="61"/>
      <c r="UHU654" s="104"/>
      <c r="UHV654" s="60"/>
      <c r="UHW654" s="61"/>
      <c r="UHX654" s="104"/>
      <c r="UHY654" s="60"/>
      <c r="UHZ654" s="61"/>
      <c r="UIA654" s="104"/>
      <c r="UIB654" s="60"/>
      <c r="UIC654" s="61"/>
      <c r="UID654" s="104"/>
      <c r="UIE654" s="60"/>
      <c r="UIF654" s="61"/>
      <c r="UIG654" s="104"/>
      <c r="UIH654" s="60"/>
      <c r="UII654" s="61"/>
      <c r="UIJ654" s="104"/>
      <c r="UIK654" s="60"/>
      <c r="UIL654" s="61"/>
      <c r="UIM654" s="104"/>
      <c r="UIN654" s="60"/>
      <c r="UIO654" s="61"/>
      <c r="UIP654" s="104"/>
      <c r="UIQ654" s="60"/>
      <c r="UIR654" s="61"/>
      <c r="UIS654" s="104"/>
      <c r="UIT654" s="60"/>
      <c r="UIU654" s="61"/>
      <c r="UIV654" s="104"/>
      <c r="UIW654" s="60"/>
      <c r="UIX654" s="61"/>
      <c r="UIY654" s="104"/>
      <c r="UIZ654" s="60"/>
      <c r="UJA654" s="61"/>
      <c r="UJB654" s="104"/>
      <c r="UJC654" s="60"/>
      <c r="UJD654" s="61"/>
      <c r="UJE654" s="104"/>
      <c r="UJF654" s="60"/>
      <c r="UJG654" s="61"/>
      <c r="UJH654" s="104"/>
      <c r="UJI654" s="60"/>
      <c r="UJJ654" s="61"/>
      <c r="UJK654" s="104"/>
      <c r="UJL654" s="60"/>
      <c r="UJM654" s="61"/>
      <c r="UJN654" s="104"/>
      <c r="UJO654" s="60"/>
      <c r="UJP654" s="61"/>
      <c r="UJQ654" s="104"/>
      <c r="UJR654" s="60"/>
      <c r="UJS654" s="61"/>
      <c r="UJT654" s="104"/>
      <c r="UJU654" s="60"/>
      <c r="UJV654" s="61"/>
      <c r="UJW654" s="104"/>
      <c r="UJX654" s="60"/>
      <c r="UJY654" s="61"/>
      <c r="UJZ654" s="104"/>
      <c r="UKA654" s="60"/>
      <c r="UKB654" s="61"/>
      <c r="UKC654" s="104"/>
      <c r="UKD654" s="60"/>
      <c r="UKE654" s="61"/>
      <c r="UKF654" s="104"/>
      <c r="UKG654" s="60"/>
      <c r="UKH654" s="61"/>
      <c r="UKI654" s="104"/>
      <c r="UKJ654" s="60"/>
      <c r="UKK654" s="61"/>
      <c r="UKL654" s="104"/>
      <c r="UKM654" s="60"/>
      <c r="UKN654" s="61"/>
      <c r="UKO654" s="104"/>
      <c r="UKP654" s="60"/>
      <c r="UKQ654" s="61"/>
      <c r="UKR654" s="104"/>
      <c r="UKS654" s="60"/>
      <c r="UKT654" s="61"/>
      <c r="UKU654" s="104"/>
      <c r="UKV654" s="60"/>
      <c r="UKW654" s="61"/>
      <c r="UKX654" s="104"/>
      <c r="UKY654" s="60"/>
      <c r="UKZ654" s="61"/>
      <c r="ULA654" s="104"/>
      <c r="ULB654" s="60"/>
      <c r="ULC654" s="61"/>
      <c r="ULD654" s="104"/>
      <c r="ULE654" s="60"/>
      <c r="ULF654" s="61"/>
      <c r="ULG654" s="104"/>
      <c r="ULH654" s="60"/>
      <c r="ULI654" s="61"/>
      <c r="ULJ654" s="104"/>
      <c r="ULK654" s="60"/>
      <c r="ULL654" s="61"/>
      <c r="ULM654" s="104"/>
      <c r="ULN654" s="60"/>
      <c r="ULO654" s="61"/>
      <c r="ULP654" s="104"/>
      <c r="ULQ654" s="60"/>
      <c r="ULR654" s="61"/>
      <c r="ULS654" s="104"/>
      <c r="ULT654" s="60"/>
      <c r="ULU654" s="61"/>
      <c r="ULV654" s="104"/>
      <c r="ULW654" s="60"/>
      <c r="ULX654" s="61"/>
      <c r="ULY654" s="104"/>
      <c r="ULZ654" s="60"/>
      <c r="UMA654" s="61"/>
      <c r="UMB654" s="104"/>
      <c r="UMC654" s="60"/>
      <c r="UMD654" s="61"/>
      <c r="UME654" s="104"/>
      <c r="UMF654" s="60"/>
      <c r="UMG654" s="61"/>
      <c r="UMH654" s="104"/>
      <c r="UMI654" s="60"/>
      <c r="UMJ654" s="61"/>
      <c r="UMK654" s="104"/>
      <c r="UML654" s="60"/>
      <c r="UMM654" s="61"/>
      <c r="UMN654" s="104"/>
      <c r="UMO654" s="60"/>
      <c r="UMP654" s="61"/>
      <c r="UMQ654" s="104"/>
      <c r="UMR654" s="60"/>
      <c r="UMS654" s="61"/>
      <c r="UMT654" s="104"/>
      <c r="UMU654" s="60"/>
      <c r="UMV654" s="61"/>
      <c r="UMW654" s="104"/>
      <c r="UMX654" s="60"/>
      <c r="UMY654" s="61"/>
      <c r="UMZ654" s="104"/>
      <c r="UNA654" s="60"/>
      <c r="UNB654" s="61"/>
      <c r="UNC654" s="104"/>
      <c r="UND654" s="60"/>
      <c r="UNE654" s="61"/>
      <c r="UNF654" s="104"/>
      <c r="UNG654" s="60"/>
      <c r="UNH654" s="61"/>
      <c r="UNI654" s="104"/>
      <c r="UNJ654" s="60"/>
      <c r="UNK654" s="61"/>
      <c r="UNL654" s="104"/>
      <c r="UNM654" s="60"/>
      <c r="UNN654" s="61"/>
      <c r="UNO654" s="104"/>
      <c r="UNP654" s="60"/>
      <c r="UNQ654" s="61"/>
      <c r="UNR654" s="104"/>
      <c r="UNS654" s="60"/>
      <c r="UNT654" s="61"/>
      <c r="UNU654" s="104"/>
      <c r="UNV654" s="60"/>
      <c r="UNW654" s="61"/>
      <c r="UNX654" s="104"/>
      <c r="UNY654" s="60"/>
      <c r="UNZ654" s="61"/>
      <c r="UOA654" s="104"/>
      <c r="UOB654" s="60"/>
      <c r="UOC654" s="61"/>
      <c r="UOD654" s="104"/>
      <c r="UOE654" s="60"/>
      <c r="UOF654" s="61"/>
      <c r="UOG654" s="104"/>
      <c r="UOH654" s="60"/>
      <c r="UOI654" s="61"/>
      <c r="UOJ654" s="104"/>
      <c r="UOK654" s="60"/>
      <c r="UOL654" s="61"/>
      <c r="UOM654" s="104"/>
      <c r="UON654" s="60"/>
      <c r="UOO654" s="61"/>
      <c r="UOP654" s="104"/>
      <c r="UOQ654" s="60"/>
      <c r="UOR654" s="61"/>
      <c r="UOS654" s="104"/>
      <c r="UOT654" s="60"/>
      <c r="UOU654" s="61"/>
      <c r="UOV654" s="104"/>
      <c r="UOW654" s="60"/>
      <c r="UOX654" s="61"/>
      <c r="UOY654" s="104"/>
      <c r="UOZ654" s="60"/>
      <c r="UPA654" s="61"/>
      <c r="UPB654" s="104"/>
      <c r="UPC654" s="60"/>
      <c r="UPD654" s="61"/>
      <c r="UPE654" s="104"/>
      <c r="UPF654" s="60"/>
      <c r="UPG654" s="61"/>
      <c r="UPH654" s="104"/>
      <c r="UPI654" s="60"/>
      <c r="UPJ654" s="61"/>
      <c r="UPK654" s="104"/>
      <c r="UPL654" s="60"/>
      <c r="UPM654" s="61"/>
      <c r="UPN654" s="104"/>
      <c r="UPO654" s="60"/>
      <c r="UPP654" s="61"/>
      <c r="UPQ654" s="104"/>
      <c r="UPR654" s="60"/>
      <c r="UPS654" s="61"/>
      <c r="UPT654" s="104"/>
      <c r="UPU654" s="60"/>
      <c r="UPV654" s="61"/>
      <c r="UPW654" s="104"/>
      <c r="UPX654" s="60"/>
      <c r="UPY654" s="61"/>
      <c r="UPZ654" s="104"/>
      <c r="UQA654" s="60"/>
      <c r="UQB654" s="61"/>
      <c r="UQC654" s="104"/>
      <c r="UQD654" s="60"/>
      <c r="UQE654" s="61"/>
      <c r="UQF654" s="104"/>
      <c r="UQG654" s="60"/>
      <c r="UQH654" s="61"/>
      <c r="UQI654" s="104"/>
      <c r="UQJ654" s="60"/>
      <c r="UQK654" s="61"/>
      <c r="UQL654" s="104"/>
      <c r="UQM654" s="60"/>
      <c r="UQN654" s="61"/>
      <c r="UQO654" s="104"/>
      <c r="UQP654" s="60"/>
      <c r="UQQ654" s="61"/>
      <c r="UQR654" s="104"/>
      <c r="UQS654" s="60"/>
      <c r="UQT654" s="61"/>
      <c r="UQU654" s="104"/>
      <c r="UQV654" s="60"/>
      <c r="UQW654" s="61"/>
      <c r="UQX654" s="104"/>
      <c r="UQY654" s="60"/>
      <c r="UQZ654" s="61"/>
      <c r="URA654" s="104"/>
      <c r="URB654" s="60"/>
      <c r="URC654" s="61"/>
      <c r="URD654" s="104"/>
      <c r="URE654" s="60"/>
      <c r="URF654" s="61"/>
      <c r="URG654" s="104"/>
      <c r="URH654" s="60"/>
      <c r="URI654" s="61"/>
      <c r="URJ654" s="104"/>
      <c r="URK654" s="60"/>
      <c r="URL654" s="61"/>
      <c r="URM654" s="104"/>
      <c r="URN654" s="60"/>
      <c r="URO654" s="61"/>
      <c r="URP654" s="104"/>
      <c r="URQ654" s="60"/>
      <c r="URR654" s="61"/>
      <c r="URS654" s="104"/>
      <c r="URT654" s="60"/>
      <c r="URU654" s="61"/>
      <c r="URV654" s="104"/>
      <c r="URW654" s="60"/>
      <c r="URX654" s="61"/>
      <c r="URY654" s="104"/>
      <c r="URZ654" s="60"/>
      <c r="USA654" s="61"/>
      <c r="USB654" s="104"/>
      <c r="USC654" s="60"/>
      <c r="USD654" s="61"/>
      <c r="USE654" s="104"/>
      <c r="USF654" s="60"/>
      <c r="USG654" s="61"/>
      <c r="USH654" s="104"/>
      <c r="USI654" s="60"/>
      <c r="USJ654" s="61"/>
      <c r="USK654" s="104"/>
      <c r="USL654" s="60"/>
      <c r="USM654" s="61"/>
      <c r="USN654" s="104"/>
      <c r="USO654" s="60"/>
      <c r="USP654" s="61"/>
      <c r="USQ654" s="104"/>
      <c r="USR654" s="60"/>
      <c r="USS654" s="61"/>
      <c r="UST654" s="104"/>
      <c r="USU654" s="60"/>
      <c r="USV654" s="61"/>
      <c r="USW654" s="104"/>
      <c r="USX654" s="60"/>
      <c r="USY654" s="61"/>
      <c r="USZ654" s="104"/>
      <c r="UTA654" s="60"/>
      <c r="UTB654" s="61"/>
      <c r="UTC654" s="104"/>
      <c r="UTD654" s="60"/>
      <c r="UTE654" s="61"/>
      <c r="UTF654" s="104"/>
      <c r="UTG654" s="60"/>
      <c r="UTH654" s="61"/>
      <c r="UTI654" s="104"/>
      <c r="UTJ654" s="60"/>
      <c r="UTK654" s="61"/>
      <c r="UTL654" s="104"/>
      <c r="UTM654" s="60"/>
      <c r="UTN654" s="61"/>
      <c r="UTO654" s="104"/>
      <c r="UTP654" s="60"/>
      <c r="UTQ654" s="61"/>
      <c r="UTR654" s="104"/>
      <c r="UTS654" s="60"/>
      <c r="UTT654" s="61"/>
      <c r="UTU654" s="104"/>
      <c r="UTV654" s="60"/>
      <c r="UTW654" s="61"/>
      <c r="UTX654" s="104"/>
      <c r="UTY654" s="60"/>
      <c r="UTZ654" s="61"/>
      <c r="UUA654" s="104"/>
      <c r="UUB654" s="60"/>
      <c r="UUC654" s="61"/>
      <c r="UUD654" s="104"/>
      <c r="UUE654" s="60"/>
      <c r="UUF654" s="61"/>
      <c r="UUG654" s="104"/>
      <c r="UUH654" s="60"/>
      <c r="UUI654" s="61"/>
      <c r="UUJ654" s="104"/>
      <c r="UUK654" s="60"/>
      <c r="UUL654" s="61"/>
      <c r="UUM654" s="104"/>
      <c r="UUN654" s="60"/>
      <c r="UUO654" s="61"/>
      <c r="UUP654" s="104"/>
      <c r="UUQ654" s="60"/>
      <c r="UUR654" s="61"/>
      <c r="UUS654" s="104"/>
      <c r="UUT654" s="60"/>
      <c r="UUU654" s="61"/>
      <c r="UUV654" s="104"/>
      <c r="UUW654" s="60"/>
      <c r="UUX654" s="61"/>
      <c r="UUY654" s="104"/>
      <c r="UUZ654" s="60"/>
      <c r="UVA654" s="61"/>
      <c r="UVB654" s="104"/>
      <c r="UVC654" s="60"/>
      <c r="UVD654" s="61"/>
      <c r="UVE654" s="104"/>
      <c r="UVF654" s="60"/>
      <c r="UVG654" s="61"/>
      <c r="UVH654" s="104"/>
      <c r="UVI654" s="60"/>
      <c r="UVJ654" s="61"/>
      <c r="UVK654" s="104"/>
      <c r="UVL654" s="60"/>
      <c r="UVM654" s="61"/>
      <c r="UVN654" s="104"/>
      <c r="UVO654" s="60"/>
      <c r="UVP654" s="61"/>
      <c r="UVQ654" s="104"/>
      <c r="UVR654" s="60"/>
      <c r="UVS654" s="61"/>
      <c r="UVT654" s="104"/>
      <c r="UVU654" s="60"/>
      <c r="UVV654" s="61"/>
      <c r="UVW654" s="104"/>
      <c r="UVX654" s="60"/>
      <c r="UVY654" s="61"/>
      <c r="UVZ654" s="104"/>
      <c r="UWA654" s="60"/>
      <c r="UWB654" s="61"/>
      <c r="UWC654" s="104"/>
      <c r="UWD654" s="60"/>
      <c r="UWE654" s="61"/>
      <c r="UWF654" s="104"/>
      <c r="UWG654" s="60"/>
      <c r="UWH654" s="61"/>
      <c r="UWI654" s="104"/>
      <c r="UWJ654" s="60"/>
      <c r="UWK654" s="61"/>
      <c r="UWL654" s="104"/>
      <c r="UWM654" s="60"/>
      <c r="UWN654" s="61"/>
      <c r="UWO654" s="104"/>
      <c r="UWP654" s="60"/>
      <c r="UWQ654" s="61"/>
      <c r="UWR654" s="104"/>
      <c r="UWS654" s="60"/>
      <c r="UWT654" s="61"/>
      <c r="UWU654" s="104"/>
      <c r="UWV654" s="60"/>
      <c r="UWW654" s="61"/>
      <c r="UWX654" s="104"/>
      <c r="UWY654" s="60"/>
      <c r="UWZ654" s="61"/>
      <c r="UXA654" s="104"/>
      <c r="UXB654" s="60"/>
      <c r="UXC654" s="61"/>
      <c r="UXD654" s="104"/>
      <c r="UXE654" s="60"/>
      <c r="UXF654" s="61"/>
      <c r="UXG654" s="104"/>
      <c r="UXH654" s="60"/>
      <c r="UXI654" s="61"/>
      <c r="UXJ654" s="104"/>
      <c r="UXK654" s="60"/>
      <c r="UXL654" s="61"/>
      <c r="UXM654" s="104"/>
      <c r="UXN654" s="60"/>
      <c r="UXO654" s="61"/>
      <c r="UXP654" s="104"/>
      <c r="UXQ654" s="60"/>
      <c r="UXR654" s="61"/>
      <c r="UXS654" s="104"/>
      <c r="UXT654" s="60"/>
      <c r="UXU654" s="61"/>
      <c r="UXV654" s="104"/>
      <c r="UXW654" s="60"/>
      <c r="UXX654" s="61"/>
      <c r="UXY654" s="104"/>
      <c r="UXZ654" s="60"/>
      <c r="UYA654" s="61"/>
      <c r="UYB654" s="104"/>
      <c r="UYC654" s="60"/>
      <c r="UYD654" s="61"/>
      <c r="UYE654" s="104"/>
      <c r="UYF654" s="60"/>
      <c r="UYG654" s="61"/>
      <c r="UYH654" s="104"/>
      <c r="UYI654" s="60"/>
      <c r="UYJ654" s="61"/>
      <c r="UYK654" s="104"/>
      <c r="UYL654" s="60"/>
      <c r="UYM654" s="61"/>
      <c r="UYN654" s="104"/>
      <c r="UYO654" s="60"/>
      <c r="UYP654" s="61"/>
      <c r="UYQ654" s="104"/>
      <c r="UYR654" s="60"/>
      <c r="UYS654" s="61"/>
      <c r="UYT654" s="104"/>
      <c r="UYU654" s="60"/>
      <c r="UYV654" s="61"/>
      <c r="UYW654" s="104"/>
      <c r="UYX654" s="60"/>
      <c r="UYY654" s="61"/>
      <c r="UYZ654" s="104"/>
      <c r="UZA654" s="60"/>
      <c r="UZB654" s="61"/>
      <c r="UZC654" s="104"/>
      <c r="UZD654" s="60"/>
      <c r="UZE654" s="61"/>
      <c r="UZF654" s="104"/>
      <c r="UZG654" s="60"/>
      <c r="UZH654" s="61"/>
      <c r="UZI654" s="104"/>
      <c r="UZJ654" s="60"/>
      <c r="UZK654" s="61"/>
      <c r="UZL654" s="104"/>
      <c r="UZM654" s="60"/>
      <c r="UZN654" s="61"/>
      <c r="UZO654" s="104"/>
      <c r="UZP654" s="60"/>
      <c r="UZQ654" s="61"/>
      <c r="UZR654" s="104"/>
      <c r="UZS654" s="60"/>
      <c r="UZT654" s="61"/>
      <c r="UZU654" s="104"/>
      <c r="UZV654" s="60"/>
      <c r="UZW654" s="61"/>
      <c r="UZX654" s="104"/>
      <c r="UZY654" s="60"/>
      <c r="UZZ654" s="61"/>
      <c r="VAA654" s="104"/>
      <c r="VAB654" s="60"/>
      <c r="VAC654" s="61"/>
      <c r="VAD654" s="104"/>
      <c r="VAE654" s="60"/>
      <c r="VAF654" s="61"/>
      <c r="VAG654" s="104"/>
      <c r="VAH654" s="60"/>
      <c r="VAI654" s="61"/>
      <c r="VAJ654" s="104"/>
      <c r="VAK654" s="60"/>
      <c r="VAL654" s="61"/>
      <c r="VAM654" s="104"/>
      <c r="VAN654" s="60"/>
      <c r="VAO654" s="61"/>
      <c r="VAP654" s="104"/>
      <c r="VAQ654" s="60"/>
      <c r="VAR654" s="61"/>
      <c r="VAS654" s="104"/>
      <c r="VAT654" s="60"/>
      <c r="VAU654" s="61"/>
      <c r="VAV654" s="104"/>
      <c r="VAW654" s="60"/>
      <c r="VAX654" s="61"/>
      <c r="VAY654" s="104"/>
      <c r="VAZ654" s="60"/>
      <c r="VBA654" s="61"/>
      <c r="VBB654" s="104"/>
      <c r="VBC654" s="60"/>
      <c r="VBD654" s="61"/>
      <c r="VBE654" s="104"/>
      <c r="VBF654" s="60"/>
      <c r="VBG654" s="61"/>
      <c r="VBH654" s="104"/>
      <c r="VBI654" s="60"/>
      <c r="VBJ654" s="61"/>
      <c r="VBK654" s="104"/>
      <c r="VBL654" s="60"/>
      <c r="VBM654" s="61"/>
      <c r="VBN654" s="104"/>
      <c r="VBO654" s="60"/>
      <c r="VBP654" s="61"/>
      <c r="VBQ654" s="104"/>
      <c r="VBR654" s="60"/>
      <c r="VBS654" s="61"/>
      <c r="VBT654" s="104"/>
      <c r="VBU654" s="60"/>
      <c r="VBV654" s="61"/>
      <c r="VBW654" s="104"/>
      <c r="VBX654" s="60"/>
      <c r="VBY654" s="61"/>
      <c r="VBZ654" s="104"/>
      <c r="VCA654" s="60"/>
      <c r="VCB654" s="61"/>
      <c r="VCC654" s="104"/>
      <c r="VCD654" s="60"/>
      <c r="VCE654" s="61"/>
      <c r="VCF654" s="104"/>
      <c r="VCG654" s="60"/>
      <c r="VCH654" s="61"/>
      <c r="VCI654" s="104"/>
      <c r="VCJ654" s="60"/>
      <c r="VCK654" s="61"/>
      <c r="VCL654" s="104"/>
      <c r="VCM654" s="60"/>
      <c r="VCN654" s="61"/>
      <c r="VCO654" s="104"/>
      <c r="VCP654" s="60"/>
      <c r="VCQ654" s="61"/>
      <c r="VCR654" s="104"/>
      <c r="VCS654" s="60"/>
      <c r="VCT654" s="61"/>
      <c r="VCU654" s="104"/>
      <c r="VCV654" s="60"/>
      <c r="VCW654" s="61"/>
      <c r="VCX654" s="104"/>
      <c r="VCY654" s="60"/>
      <c r="VCZ654" s="61"/>
      <c r="VDA654" s="104"/>
      <c r="VDB654" s="60"/>
      <c r="VDC654" s="61"/>
      <c r="VDD654" s="104"/>
      <c r="VDE654" s="60"/>
      <c r="VDF654" s="61"/>
      <c r="VDG654" s="104"/>
      <c r="VDH654" s="60"/>
      <c r="VDI654" s="61"/>
      <c r="VDJ654" s="104"/>
      <c r="VDK654" s="60"/>
      <c r="VDL654" s="61"/>
      <c r="VDM654" s="104"/>
      <c r="VDN654" s="60"/>
      <c r="VDO654" s="61"/>
      <c r="VDP654" s="104"/>
      <c r="VDQ654" s="60"/>
      <c r="VDR654" s="61"/>
      <c r="VDS654" s="104"/>
      <c r="VDT654" s="60"/>
      <c r="VDU654" s="61"/>
      <c r="VDV654" s="104"/>
      <c r="VDW654" s="60"/>
      <c r="VDX654" s="61"/>
      <c r="VDY654" s="104"/>
      <c r="VDZ654" s="60"/>
      <c r="VEA654" s="61"/>
      <c r="VEB654" s="104"/>
      <c r="VEC654" s="60"/>
      <c r="VED654" s="61"/>
      <c r="VEE654" s="104"/>
      <c r="VEF654" s="60"/>
      <c r="VEG654" s="61"/>
      <c r="VEH654" s="104"/>
      <c r="VEI654" s="60"/>
      <c r="VEJ654" s="61"/>
      <c r="VEK654" s="104"/>
      <c r="VEL654" s="60"/>
      <c r="VEM654" s="61"/>
      <c r="VEN654" s="104"/>
      <c r="VEO654" s="60"/>
      <c r="VEP654" s="61"/>
      <c r="VEQ654" s="104"/>
      <c r="VER654" s="60"/>
      <c r="VES654" s="61"/>
      <c r="VET654" s="104"/>
      <c r="VEU654" s="60"/>
      <c r="VEV654" s="61"/>
      <c r="VEW654" s="104"/>
      <c r="VEX654" s="60"/>
      <c r="VEY654" s="61"/>
      <c r="VEZ654" s="104"/>
      <c r="VFA654" s="60"/>
      <c r="VFB654" s="61"/>
      <c r="VFC654" s="104"/>
      <c r="VFD654" s="60"/>
      <c r="VFE654" s="61"/>
      <c r="VFF654" s="104"/>
      <c r="VFG654" s="60"/>
      <c r="VFH654" s="61"/>
      <c r="VFI654" s="104"/>
      <c r="VFJ654" s="60"/>
      <c r="VFK654" s="61"/>
      <c r="VFL654" s="104"/>
      <c r="VFM654" s="60"/>
      <c r="VFN654" s="61"/>
      <c r="VFO654" s="104"/>
      <c r="VFP654" s="60"/>
      <c r="VFQ654" s="61"/>
      <c r="VFR654" s="104"/>
      <c r="VFS654" s="60"/>
      <c r="VFT654" s="61"/>
      <c r="VFU654" s="104"/>
      <c r="VFV654" s="60"/>
      <c r="VFW654" s="61"/>
      <c r="VFX654" s="104"/>
      <c r="VFY654" s="60"/>
      <c r="VFZ654" s="61"/>
      <c r="VGA654" s="104"/>
      <c r="VGB654" s="60"/>
      <c r="VGC654" s="61"/>
      <c r="VGD654" s="104"/>
      <c r="VGE654" s="60"/>
      <c r="VGF654" s="61"/>
      <c r="VGG654" s="104"/>
      <c r="VGH654" s="60"/>
      <c r="VGI654" s="61"/>
      <c r="VGJ654" s="104"/>
      <c r="VGK654" s="60"/>
      <c r="VGL654" s="61"/>
      <c r="VGM654" s="104"/>
      <c r="VGN654" s="60"/>
      <c r="VGO654" s="61"/>
      <c r="VGP654" s="104"/>
      <c r="VGQ654" s="60"/>
      <c r="VGR654" s="61"/>
      <c r="VGS654" s="104"/>
      <c r="VGT654" s="60"/>
      <c r="VGU654" s="61"/>
      <c r="VGV654" s="104"/>
      <c r="VGW654" s="60"/>
      <c r="VGX654" s="61"/>
      <c r="VGY654" s="104"/>
      <c r="VGZ654" s="60"/>
      <c r="VHA654" s="61"/>
      <c r="VHB654" s="104"/>
      <c r="VHC654" s="60"/>
      <c r="VHD654" s="61"/>
      <c r="VHE654" s="104"/>
      <c r="VHF654" s="60"/>
      <c r="VHG654" s="61"/>
      <c r="VHH654" s="104"/>
      <c r="VHI654" s="60"/>
      <c r="VHJ654" s="61"/>
      <c r="VHK654" s="104"/>
      <c r="VHL654" s="60"/>
      <c r="VHM654" s="61"/>
      <c r="VHN654" s="104"/>
      <c r="VHO654" s="60"/>
      <c r="VHP654" s="61"/>
      <c r="VHQ654" s="104"/>
      <c r="VHR654" s="60"/>
      <c r="VHS654" s="61"/>
      <c r="VHT654" s="104"/>
      <c r="VHU654" s="60"/>
      <c r="VHV654" s="61"/>
      <c r="VHW654" s="104"/>
      <c r="VHX654" s="60"/>
      <c r="VHY654" s="61"/>
      <c r="VHZ654" s="104"/>
      <c r="VIA654" s="60"/>
      <c r="VIB654" s="61"/>
      <c r="VIC654" s="104"/>
      <c r="VID654" s="60"/>
      <c r="VIE654" s="61"/>
      <c r="VIF654" s="104"/>
      <c r="VIG654" s="60"/>
      <c r="VIH654" s="61"/>
      <c r="VII654" s="104"/>
      <c r="VIJ654" s="60"/>
      <c r="VIK654" s="61"/>
      <c r="VIL654" s="104"/>
      <c r="VIM654" s="60"/>
      <c r="VIN654" s="61"/>
      <c r="VIO654" s="104"/>
      <c r="VIP654" s="60"/>
      <c r="VIQ654" s="61"/>
      <c r="VIR654" s="104"/>
      <c r="VIS654" s="60"/>
      <c r="VIT654" s="61"/>
      <c r="VIU654" s="104"/>
      <c r="VIV654" s="60"/>
      <c r="VIW654" s="61"/>
      <c r="VIX654" s="104"/>
      <c r="VIY654" s="60"/>
      <c r="VIZ654" s="61"/>
      <c r="VJA654" s="104"/>
      <c r="VJB654" s="60"/>
      <c r="VJC654" s="61"/>
      <c r="VJD654" s="104"/>
      <c r="VJE654" s="60"/>
      <c r="VJF654" s="61"/>
      <c r="VJG654" s="104"/>
      <c r="VJH654" s="60"/>
      <c r="VJI654" s="61"/>
      <c r="VJJ654" s="104"/>
      <c r="VJK654" s="60"/>
      <c r="VJL654" s="61"/>
      <c r="VJM654" s="104"/>
      <c r="VJN654" s="60"/>
      <c r="VJO654" s="61"/>
      <c r="VJP654" s="104"/>
      <c r="VJQ654" s="60"/>
      <c r="VJR654" s="61"/>
      <c r="VJS654" s="104"/>
      <c r="VJT654" s="60"/>
      <c r="VJU654" s="61"/>
      <c r="VJV654" s="104"/>
      <c r="VJW654" s="60"/>
      <c r="VJX654" s="61"/>
      <c r="VJY654" s="104"/>
      <c r="VJZ654" s="60"/>
      <c r="VKA654" s="61"/>
      <c r="VKB654" s="104"/>
      <c r="VKC654" s="60"/>
      <c r="VKD654" s="61"/>
      <c r="VKE654" s="104"/>
      <c r="VKF654" s="60"/>
      <c r="VKG654" s="61"/>
      <c r="VKH654" s="104"/>
      <c r="VKI654" s="60"/>
      <c r="VKJ654" s="61"/>
      <c r="VKK654" s="104"/>
      <c r="VKL654" s="60"/>
      <c r="VKM654" s="61"/>
      <c r="VKN654" s="104"/>
      <c r="VKO654" s="60"/>
      <c r="VKP654" s="61"/>
      <c r="VKQ654" s="104"/>
      <c r="VKR654" s="60"/>
      <c r="VKS654" s="61"/>
      <c r="VKT654" s="104"/>
      <c r="VKU654" s="60"/>
      <c r="VKV654" s="61"/>
      <c r="VKW654" s="104"/>
      <c r="VKX654" s="60"/>
      <c r="VKY654" s="61"/>
      <c r="VKZ654" s="104"/>
      <c r="VLA654" s="60"/>
      <c r="VLB654" s="61"/>
      <c r="VLC654" s="104"/>
      <c r="VLD654" s="60"/>
      <c r="VLE654" s="61"/>
      <c r="VLF654" s="104"/>
      <c r="VLG654" s="60"/>
      <c r="VLH654" s="61"/>
      <c r="VLI654" s="104"/>
      <c r="VLJ654" s="60"/>
      <c r="VLK654" s="61"/>
      <c r="VLL654" s="104"/>
      <c r="VLM654" s="60"/>
      <c r="VLN654" s="61"/>
      <c r="VLO654" s="104"/>
      <c r="VLP654" s="60"/>
      <c r="VLQ654" s="61"/>
      <c r="VLR654" s="104"/>
      <c r="VLS654" s="60"/>
      <c r="VLT654" s="61"/>
      <c r="VLU654" s="104"/>
      <c r="VLV654" s="60"/>
      <c r="VLW654" s="61"/>
      <c r="VLX654" s="104"/>
      <c r="VLY654" s="60"/>
      <c r="VLZ654" s="61"/>
      <c r="VMA654" s="104"/>
      <c r="VMB654" s="60"/>
      <c r="VMC654" s="61"/>
      <c r="VMD654" s="104"/>
      <c r="VME654" s="60"/>
      <c r="VMF654" s="61"/>
      <c r="VMG654" s="104"/>
      <c r="VMH654" s="60"/>
      <c r="VMI654" s="61"/>
      <c r="VMJ654" s="104"/>
      <c r="VMK654" s="60"/>
      <c r="VML654" s="61"/>
      <c r="VMM654" s="104"/>
      <c r="VMN654" s="60"/>
      <c r="VMO654" s="61"/>
      <c r="VMP654" s="104"/>
      <c r="VMQ654" s="60"/>
      <c r="VMR654" s="61"/>
      <c r="VMS654" s="104"/>
      <c r="VMT654" s="60"/>
      <c r="VMU654" s="61"/>
      <c r="VMV654" s="104"/>
      <c r="VMW654" s="60"/>
      <c r="VMX654" s="61"/>
      <c r="VMY654" s="104"/>
      <c r="VMZ654" s="60"/>
      <c r="VNA654" s="61"/>
      <c r="VNB654" s="104"/>
      <c r="VNC654" s="60"/>
      <c r="VND654" s="61"/>
      <c r="VNE654" s="104"/>
      <c r="VNF654" s="60"/>
      <c r="VNG654" s="61"/>
      <c r="VNH654" s="104"/>
      <c r="VNI654" s="60"/>
      <c r="VNJ654" s="61"/>
      <c r="VNK654" s="104"/>
      <c r="VNL654" s="60"/>
      <c r="VNM654" s="61"/>
      <c r="VNN654" s="104"/>
      <c r="VNO654" s="60"/>
      <c r="VNP654" s="61"/>
      <c r="VNQ654" s="104"/>
      <c r="VNR654" s="60"/>
      <c r="VNS654" s="61"/>
      <c r="VNT654" s="104"/>
      <c r="VNU654" s="60"/>
      <c r="VNV654" s="61"/>
      <c r="VNW654" s="104"/>
      <c r="VNX654" s="60"/>
      <c r="VNY654" s="61"/>
      <c r="VNZ654" s="104"/>
      <c r="VOA654" s="60"/>
      <c r="VOB654" s="61"/>
      <c r="VOC654" s="104"/>
      <c r="VOD654" s="60"/>
      <c r="VOE654" s="61"/>
      <c r="VOF654" s="104"/>
      <c r="VOG654" s="60"/>
      <c r="VOH654" s="61"/>
      <c r="VOI654" s="104"/>
      <c r="VOJ654" s="60"/>
      <c r="VOK654" s="61"/>
      <c r="VOL654" s="104"/>
      <c r="VOM654" s="60"/>
      <c r="VON654" s="61"/>
      <c r="VOO654" s="104"/>
      <c r="VOP654" s="60"/>
      <c r="VOQ654" s="61"/>
      <c r="VOR654" s="104"/>
      <c r="VOS654" s="60"/>
      <c r="VOT654" s="61"/>
      <c r="VOU654" s="104"/>
      <c r="VOV654" s="60"/>
      <c r="VOW654" s="61"/>
      <c r="VOX654" s="104"/>
      <c r="VOY654" s="60"/>
      <c r="VOZ654" s="61"/>
      <c r="VPA654" s="104"/>
      <c r="VPB654" s="60"/>
      <c r="VPC654" s="61"/>
      <c r="VPD654" s="104"/>
      <c r="VPE654" s="60"/>
      <c r="VPF654" s="61"/>
      <c r="VPG654" s="104"/>
      <c r="VPH654" s="60"/>
      <c r="VPI654" s="61"/>
      <c r="VPJ654" s="104"/>
      <c r="VPK654" s="60"/>
      <c r="VPL654" s="61"/>
      <c r="VPM654" s="104"/>
      <c r="VPN654" s="60"/>
      <c r="VPO654" s="61"/>
      <c r="VPP654" s="104"/>
      <c r="VPQ654" s="60"/>
      <c r="VPR654" s="61"/>
      <c r="VPS654" s="104"/>
      <c r="VPT654" s="60"/>
      <c r="VPU654" s="61"/>
      <c r="VPV654" s="104"/>
      <c r="VPW654" s="60"/>
      <c r="VPX654" s="61"/>
      <c r="VPY654" s="104"/>
      <c r="VPZ654" s="60"/>
      <c r="VQA654" s="61"/>
      <c r="VQB654" s="104"/>
      <c r="VQC654" s="60"/>
      <c r="VQD654" s="61"/>
      <c r="VQE654" s="104"/>
      <c r="VQF654" s="60"/>
      <c r="VQG654" s="61"/>
      <c r="VQH654" s="104"/>
      <c r="VQI654" s="60"/>
      <c r="VQJ654" s="61"/>
      <c r="VQK654" s="104"/>
      <c r="VQL654" s="60"/>
      <c r="VQM654" s="61"/>
      <c r="VQN654" s="104"/>
      <c r="VQO654" s="60"/>
      <c r="VQP654" s="61"/>
      <c r="VQQ654" s="104"/>
      <c r="VQR654" s="60"/>
      <c r="VQS654" s="61"/>
      <c r="VQT654" s="104"/>
      <c r="VQU654" s="60"/>
      <c r="VQV654" s="61"/>
      <c r="VQW654" s="104"/>
      <c r="VQX654" s="60"/>
      <c r="VQY654" s="61"/>
      <c r="VQZ654" s="104"/>
      <c r="VRA654" s="60"/>
      <c r="VRB654" s="61"/>
      <c r="VRC654" s="104"/>
      <c r="VRD654" s="60"/>
      <c r="VRE654" s="61"/>
      <c r="VRF654" s="104"/>
      <c r="VRG654" s="60"/>
      <c r="VRH654" s="61"/>
      <c r="VRI654" s="104"/>
      <c r="VRJ654" s="60"/>
      <c r="VRK654" s="61"/>
      <c r="VRL654" s="104"/>
      <c r="VRM654" s="60"/>
      <c r="VRN654" s="61"/>
      <c r="VRO654" s="104"/>
      <c r="VRP654" s="60"/>
      <c r="VRQ654" s="61"/>
      <c r="VRR654" s="104"/>
      <c r="VRS654" s="60"/>
      <c r="VRT654" s="61"/>
      <c r="VRU654" s="104"/>
      <c r="VRV654" s="60"/>
      <c r="VRW654" s="61"/>
      <c r="VRX654" s="104"/>
      <c r="VRY654" s="60"/>
      <c r="VRZ654" s="61"/>
      <c r="VSA654" s="104"/>
      <c r="VSB654" s="60"/>
      <c r="VSC654" s="61"/>
      <c r="VSD654" s="104"/>
      <c r="VSE654" s="60"/>
      <c r="VSF654" s="61"/>
      <c r="VSG654" s="104"/>
      <c r="VSH654" s="60"/>
      <c r="VSI654" s="61"/>
      <c r="VSJ654" s="104"/>
      <c r="VSK654" s="60"/>
      <c r="VSL654" s="61"/>
      <c r="VSM654" s="104"/>
      <c r="VSN654" s="60"/>
      <c r="VSO654" s="61"/>
      <c r="VSP654" s="104"/>
      <c r="VSQ654" s="60"/>
      <c r="VSR654" s="61"/>
      <c r="VSS654" s="104"/>
      <c r="VST654" s="60"/>
      <c r="VSU654" s="61"/>
      <c r="VSV654" s="104"/>
      <c r="VSW654" s="60"/>
      <c r="VSX654" s="61"/>
      <c r="VSY654" s="104"/>
      <c r="VSZ654" s="60"/>
      <c r="VTA654" s="61"/>
      <c r="VTB654" s="104"/>
      <c r="VTC654" s="60"/>
      <c r="VTD654" s="61"/>
      <c r="VTE654" s="104"/>
      <c r="VTF654" s="60"/>
      <c r="VTG654" s="61"/>
      <c r="VTH654" s="104"/>
      <c r="VTI654" s="60"/>
      <c r="VTJ654" s="61"/>
      <c r="VTK654" s="104"/>
      <c r="VTL654" s="60"/>
      <c r="VTM654" s="61"/>
      <c r="VTN654" s="104"/>
      <c r="VTO654" s="60"/>
      <c r="VTP654" s="61"/>
      <c r="VTQ654" s="104"/>
      <c r="VTR654" s="60"/>
      <c r="VTS654" s="61"/>
      <c r="VTT654" s="104"/>
      <c r="VTU654" s="60"/>
      <c r="VTV654" s="61"/>
      <c r="VTW654" s="104"/>
      <c r="VTX654" s="60"/>
      <c r="VTY654" s="61"/>
      <c r="VTZ654" s="104"/>
      <c r="VUA654" s="60"/>
      <c r="VUB654" s="61"/>
      <c r="VUC654" s="104"/>
      <c r="VUD654" s="60"/>
      <c r="VUE654" s="61"/>
      <c r="VUF654" s="104"/>
      <c r="VUG654" s="60"/>
      <c r="VUH654" s="61"/>
      <c r="VUI654" s="104"/>
      <c r="VUJ654" s="60"/>
      <c r="VUK654" s="61"/>
      <c r="VUL654" s="104"/>
      <c r="VUM654" s="60"/>
      <c r="VUN654" s="61"/>
      <c r="VUO654" s="104"/>
      <c r="VUP654" s="60"/>
      <c r="VUQ654" s="61"/>
      <c r="VUR654" s="104"/>
      <c r="VUS654" s="60"/>
      <c r="VUT654" s="61"/>
      <c r="VUU654" s="104"/>
      <c r="VUV654" s="60"/>
      <c r="VUW654" s="61"/>
      <c r="VUX654" s="104"/>
      <c r="VUY654" s="60"/>
      <c r="VUZ654" s="61"/>
      <c r="VVA654" s="104"/>
      <c r="VVB654" s="60"/>
      <c r="VVC654" s="61"/>
      <c r="VVD654" s="104"/>
      <c r="VVE654" s="60"/>
      <c r="VVF654" s="61"/>
      <c r="VVG654" s="104"/>
      <c r="VVH654" s="60"/>
      <c r="VVI654" s="61"/>
      <c r="VVJ654" s="104"/>
      <c r="VVK654" s="60"/>
      <c r="VVL654" s="61"/>
      <c r="VVM654" s="104"/>
      <c r="VVN654" s="60"/>
      <c r="VVO654" s="61"/>
      <c r="VVP654" s="104"/>
      <c r="VVQ654" s="60"/>
      <c r="VVR654" s="61"/>
      <c r="VVS654" s="104"/>
      <c r="VVT654" s="60"/>
      <c r="VVU654" s="61"/>
      <c r="VVV654" s="104"/>
      <c r="VVW654" s="60"/>
      <c r="VVX654" s="61"/>
      <c r="VVY654" s="104"/>
      <c r="VVZ654" s="60"/>
      <c r="VWA654" s="61"/>
      <c r="VWB654" s="104"/>
      <c r="VWC654" s="60"/>
      <c r="VWD654" s="61"/>
      <c r="VWE654" s="104"/>
      <c r="VWF654" s="60"/>
      <c r="VWG654" s="61"/>
      <c r="VWH654" s="104"/>
      <c r="VWI654" s="60"/>
      <c r="VWJ654" s="61"/>
      <c r="VWK654" s="104"/>
      <c r="VWL654" s="60"/>
      <c r="VWM654" s="61"/>
      <c r="VWN654" s="104"/>
      <c r="VWO654" s="60"/>
      <c r="VWP654" s="61"/>
      <c r="VWQ654" s="104"/>
      <c r="VWR654" s="60"/>
      <c r="VWS654" s="61"/>
      <c r="VWT654" s="104"/>
      <c r="VWU654" s="60"/>
      <c r="VWV654" s="61"/>
      <c r="VWW654" s="104"/>
      <c r="VWX654" s="60"/>
      <c r="VWY654" s="61"/>
      <c r="VWZ654" s="104"/>
      <c r="VXA654" s="60"/>
      <c r="VXB654" s="61"/>
      <c r="VXC654" s="104"/>
      <c r="VXD654" s="60"/>
      <c r="VXE654" s="61"/>
      <c r="VXF654" s="104"/>
      <c r="VXG654" s="60"/>
      <c r="VXH654" s="61"/>
      <c r="VXI654" s="104"/>
      <c r="VXJ654" s="60"/>
      <c r="VXK654" s="61"/>
      <c r="VXL654" s="104"/>
      <c r="VXM654" s="60"/>
      <c r="VXN654" s="61"/>
      <c r="VXO654" s="104"/>
      <c r="VXP654" s="60"/>
      <c r="VXQ654" s="61"/>
      <c r="VXR654" s="104"/>
      <c r="VXS654" s="60"/>
      <c r="VXT654" s="61"/>
      <c r="VXU654" s="104"/>
      <c r="VXV654" s="60"/>
      <c r="VXW654" s="61"/>
      <c r="VXX654" s="104"/>
      <c r="VXY654" s="60"/>
      <c r="VXZ654" s="61"/>
      <c r="VYA654" s="104"/>
      <c r="VYB654" s="60"/>
      <c r="VYC654" s="61"/>
      <c r="VYD654" s="104"/>
      <c r="VYE654" s="60"/>
      <c r="VYF654" s="61"/>
      <c r="VYG654" s="104"/>
      <c r="VYH654" s="60"/>
      <c r="VYI654" s="61"/>
      <c r="VYJ654" s="104"/>
      <c r="VYK654" s="60"/>
      <c r="VYL654" s="61"/>
      <c r="VYM654" s="104"/>
      <c r="VYN654" s="60"/>
      <c r="VYO654" s="61"/>
      <c r="VYP654" s="104"/>
      <c r="VYQ654" s="60"/>
      <c r="VYR654" s="61"/>
      <c r="VYS654" s="104"/>
      <c r="VYT654" s="60"/>
      <c r="VYU654" s="61"/>
      <c r="VYV654" s="104"/>
      <c r="VYW654" s="60"/>
      <c r="VYX654" s="61"/>
      <c r="VYY654" s="104"/>
      <c r="VYZ654" s="60"/>
      <c r="VZA654" s="61"/>
      <c r="VZB654" s="104"/>
      <c r="VZC654" s="60"/>
      <c r="VZD654" s="61"/>
      <c r="VZE654" s="104"/>
      <c r="VZF654" s="60"/>
      <c r="VZG654" s="61"/>
      <c r="VZH654" s="104"/>
      <c r="VZI654" s="60"/>
      <c r="VZJ654" s="61"/>
      <c r="VZK654" s="104"/>
      <c r="VZL654" s="60"/>
      <c r="VZM654" s="61"/>
      <c r="VZN654" s="104"/>
      <c r="VZO654" s="60"/>
      <c r="VZP654" s="61"/>
      <c r="VZQ654" s="104"/>
      <c r="VZR654" s="60"/>
      <c r="VZS654" s="61"/>
      <c r="VZT654" s="104"/>
      <c r="VZU654" s="60"/>
      <c r="VZV654" s="61"/>
      <c r="VZW654" s="104"/>
      <c r="VZX654" s="60"/>
      <c r="VZY654" s="61"/>
      <c r="VZZ654" s="104"/>
      <c r="WAA654" s="60"/>
      <c r="WAB654" s="61"/>
      <c r="WAC654" s="104"/>
      <c r="WAD654" s="60"/>
      <c r="WAE654" s="61"/>
      <c r="WAF654" s="104"/>
      <c r="WAG654" s="60"/>
      <c r="WAH654" s="61"/>
      <c r="WAI654" s="104"/>
      <c r="WAJ654" s="60"/>
      <c r="WAK654" s="61"/>
      <c r="WAL654" s="104"/>
      <c r="WAM654" s="60"/>
      <c r="WAN654" s="61"/>
      <c r="WAO654" s="104"/>
      <c r="WAP654" s="60"/>
      <c r="WAQ654" s="61"/>
      <c r="WAR654" s="104"/>
      <c r="WAS654" s="60"/>
      <c r="WAT654" s="61"/>
      <c r="WAU654" s="104"/>
      <c r="WAV654" s="60"/>
      <c r="WAW654" s="61"/>
      <c r="WAX654" s="104"/>
      <c r="WAY654" s="60"/>
      <c r="WAZ654" s="61"/>
      <c r="WBA654" s="104"/>
      <c r="WBB654" s="60"/>
      <c r="WBC654" s="61"/>
      <c r="WBD654" s="104"/>
      <c r="WBE654" s="60"/>
      <c r="WBF654" s="61"/>
      <c r="WBG654" s="104"/>
      <c r="WBH654" s="60"/>
      <c r="WBI654" s="61"/>
      <c r="WBJ654" s="104"/>
      <c r="WBK654" s="60"/>
      <c r="WBL654" s="61"/>
      <c r="WBM654" s="104"/>
      <c r="WBN654" s="60"/>
      <c r="WBO654" s="61"/>
      <c r="WBP654" s="104"/>
      <c r="WBQ654" s="60"/>
      <c r="WBR654" s="61"/>
      <c r="WBS654" s="104"/>
      <c r="WBT654" s="60"/>
      <c r="WBU654" s="61"/>
      <c r="WBV654" s="104"/>
      <c r="WBW654" s="60"/>
      <c r="WBX654" s="61"/>
      <c r="WBY654" s="104"/>
      <c r="WBZ654" s="60"/>
      <c r="WCA654" s="61"/>
      <c r="WCB654" s="104"/>
      <c r="WCC654" s="60"/>
      <c r="WCD654" s="61"/>
      <c r="WCE654" s="104"/>
      <c r="WCF654" s="60"/>
      <c r="WCG654" s="61"/>
      <c r="WCH654" s="104"/>
      <c r="WCI654" s="60"/>
      <c r="WCJ654" s="61"/>
      <c r="WCK654" s="104"/>
      <c r="WCL654" s="60"/>
      <c r="WCM654" s="61"/>
      <c r="WCN654" s="104"/>
      <c r="WCO654" s="60"/>
      <c r="WCP654" s="61"/>
      <c r="WCQ654" s="104"/>
      <c r="WCR654" s="60"/>
      <c r="WCS654" s="61"/>
      <c r="WCT654" s="104"/>
      <c r="WCU654" s="60"/>
      <c r="WCV654" s="61"/>
      <c r="WCW654" s="104"/>
      <c r="WCX654" s="60"/>
      <c r="WCY654" s="61"/>
      <c r="WCZ654" s="104"/>
      <c r="WDA654" s="60"/>
      <c r="WDB654" s="61"/>
      <c r="WDC654" s="104"/>
      <c r="WDD654" s="60"/>
      <c r="WDE654" s="61"/>
      <c r="WDF654" s="104"/>
      <c r="WDG654" s="60"/>
      <c r="WDH654" s="61"/>
      <c r="WDI654" s="104"/>
      <c r="WDJ654" s="60"/>
      <c r="WDK654" s="61"/>
      <c r="WDL654" s="104"/>
      <c r="WDM654" s="60"/>
      <c r="WDN654" s="61"/>
      <c r="WDO654" s="104"/>
      <c r="WDP654" s="60"/>
      <c r="WDQ654" s="61"/>
      <c r="WDR654" s="104"/>
      <c r="WDS654" s="60"/>
      <c r="WDT654" s="61"/>
      <c r="WDU654" s="104"/>
      <c r="WDV654" s="60"/>
      <c r="WDW654" s="61"/>
      <c r="WDX654" s="104"/>
      <c r="WDY654" s="60"/>
      <c r="WDZ654" s="61"/>
      <c r="WEA654" s="104"/>
      <c r="WEB654" s="60"/>
      <c r="WEC654" s="61"/>
      <c r="WED654" s="104"/>
      <c r="WEE654" s="60"/>
      <c r="WEF654" s="61"/>
      <c r="WEG654" s="104"/>
      <c r="WEH654" s="60"/>
      <c r="WEI654" s="61"/>
      <c r="WEJ654" s="104"/>
      <c r="WEK654" s="60"/>
      <c r="WEL654" s="61"/>
      <c r="WEM654" s="104"/>
      <c r="WEN654" s="60"/>
      <c r="WEO654" s="61"/>
      <c r="WEP654" s="104"/>
      <c r="WEQ654" s="60"/>
      <c r="WER654" s="61"/>
      <c r="WES654" s="104"/>
      <c r="WET654" s="60"/>
      <c r="WEU654" s="61"/>
      <c r="WEV654" s="104"/>
      <c r="WEW654" s="60"/>
      <c r="WEX654" s="61"/>
      <c r="WEY654" s="104"/>
      <c r="WEZ654" s="60"/>
      <c r="WFA654" s="61"/>
      <c r="WFB654" s="104"/>
      <c r="WFC654" s="60"/>
      <c r="WFD654" s="61"/>
      <c r="WFE654" s="104"/>
      <c r="WFF654" s="60"/>
      <c r="WFG654" s="61"/>
      <c r="WFH654" s="104"/>
      <c r="WFI654" s="60"/>
      <c r="WFJ654" s="61"/>
      <c r="WFK654" s="104"/>
      <c r="WFL654" s="60"/>
      <c r="WFM654" s="61"/>
      <c r="WFN654" s="104"/>
      <c r="WFO654" s="60"/>
      <c r="WFP654" s="61"/>
      <c r="WFQ654" s="104"/>
      <c r="WFR654" s="60"/>
      <c r="WFS654" s="61"/>
      <c r="WFT654" s="104"/>
      <c r="WFU654" s="60"/>
      <c r="WFV654" s="61"/>
      <c r="WFW654" s="104"/>
      <c r="WFX654" s="60"/>
      <c r="WFY654" s="61"/>
      <c r="WFZ654" s="104"/>
      <c r="WGA654" s="60"/>
      <c r="WGB654" s="61"/>
      <c r="WGC654" s="104"/>
      <c r="WGD654" s="60"/>
      <c r="WGE654" s="61"/>
      <c r="WGF654" s="104"/>
      <c r="WGG654" s="60"/>
      <c r="WGH654" s="61"/>
      <c r="WGI654" s="104"/>
      <c r="WGJ654" s="60"/>
      <c r="WGK654" s="61"/>
      <c r="WGL654" s="104"/>
      <c r="WGM654" s="60"/>
      <c r="WGN654" s="61"/>
      <c r="WGO654" s="104"/>
      <c r="WGP654" s="60"/>
      <c r="WGQ654" s="61"/>
      <c r="WGR654" s="104"/>
      <c r="WGS654" s="60"/>
      <c r="WGT654" s="61"/>
      <c r="WGU654" s="104"/>
      <c r="WGV654" s="60"/>
      <c r="WGW654" s="61"/>
      <c r="WGX654" s="104"/>
      <c r="WGY654" s="60"/>
      <c r="WGZ654" s="61"/>
      <c r="WHA654" s="104"/>
      <c r="WHB654" s="60"/>
      <c r="WHC654" s="61"/>
      <c r="WHD654" s="104"/>
      <c r="WHE654" s="60"/>
      <c r="WHF654" s="61"/>
      <c r="WHG654" s="104"/>
      <c r="WHH654" s="60"/>
      <c r="WHI654" s="61"/>
      <c r="WHJ654" s="104"/>
      <c r="WHK654" s="60"/>
      <c r="WHL654" s="61"/>
      <c r="WHM654" s="104"/>
      <c r="WHN654" s="60"/>
      <c r="WHO654" s="61"/>
      <c r="WHP654" s="104"/>
      <c r="WHQ654" s="60"/>
      <c r="WHR654" s="61"/>
      <c r="WHS654" s="104"/>
      <c r="WHT654" s="60"/>
      <c r="WHU654" s="61"/>
      <c r="WHV654" s="104"/>
      <c r="WHW654" s="60"/>
      <c r="WHX654" s="61"/>
      <c r="WHY654" s="104"/>
      <c r="WHZ654" s="60"/>
      <c r="WIA654" s="61"/>
      <c r="WIB654" s="104"/>
      <c r="WIC654" s="60"/>
      <c r="WID654" s="61"/>
      <c r="WIE654" s="104"/>
      <c r="WIF654" s="60"/>
      <c r="WIG654" s="61"/>
      <c r="WIH654" s="104"/>
      <c r="WII654" s="60"/>
      <c r="WIJ654" s="61"/>
      <c r="WIK654" s="104"/>
      <c r="WIL654" s="60"/>
      <c r="WIM654" s="61"/>
      <c r="WIN654" s="104"/>
      <c r="WIO654" s="60"/>
      <c r="WIP654" s="61"/>
      <c r="WIQ654" s="104"/>
      <c r="WIR654" s="60"/>
      <c r="WIS654" s="61"/>
      <c r="WIT654" s="104"/>
      <c r="WIU654" s="60"/>
      <c r="WIV654" s="61"/>
      <c r="WIW654" s="104"/>
      <c r="WIX654" s="60"/>
      <c r="WIY654" s="61"/>
      <c r="WIZ654" s="104"/>
      <c r="WJA654" s="60"/>
      <c r="WJB654" s="61"/>
      <c r="WJC654" s="104"/>
      <c r="WJD654" s="60"/>
      <c r="WJE654" s="61"/>
      <c r="WJF654" s="104"/>
      <c r="WJG654" s="60"/>
      <c r="WJH654" s="61"/>
      <c r="WJI654" s="104"/>
      <c r="WJJ654" s="60"/>
      <c r="WJK654" s="61"/>
      <c r="WJL654" s="104"/>
      <c r="WJM654" s="60"/>
      <c r="WJN654" s="61"/>
      <c r="WJO654" s="104"/>
      <c r="WJP654" s="60"/>
      <c r="WJQ654" s="61"/>
      <c r="WJR654" s="104"/>
      <c r="WJS654" s="60"/>
      <c r="WJT654" s="61"/>
      <c r="WJU654" s="104"/>
      <c r="WJV654" s="60"/>
      <c r="WJW654" s="61"/>
      <c r="WJX654" s="104"/>
      <c r="WJY654" s="60"/>
      <c r="WJZ654" s="61"/>
      <c r="WKA654" s="104"/>
      <c r="WKB654" s="60"/>
      <c r="WKC654" s="61"/>
      <c r="WKD654" s="104"/>
      <c r="WKE654" s="60"/>
      <c r="WKF654" s="61"/>
      <c r="WKG654" s="104"/>
      <c r="WKH654" s="60"/>
      <c r="WKI654" s="61"/>
      <c r="WKJ654" s="104"/>
      <c r="WKK654" s="60"/>
      <c r="WKL654" s="61"/>
      <c r="WKM654" s="104"/>
      <c r="WKN654" s="60"/>
      <c r="WKO654" s="61"/>
      <c r="WKP654" s="104"/>
      <c r="WKQ654" s="60"/>
      <c r="WKR654" s="61"/>
      <c r="WKS654" s="104"/>
      <c r="WKT654" s="60"/>
      <c r="WKU654" s="61"/>
      <c r="WKV654" s="104"/>
      <c r="WKW654" s="60"/>
      <c r="WKX654" s="61"/>
      <c r="WKY654" s="104"/>
      <c r="WKZ654" s="60"/>
      <c r="WLA654" s="61"/>
      <c r="WLB654" s="104"/>
      <c r="WLC654" s="60"/>
      <c r="WLD654" s="61"/>
      <c r="WLE654" s="104"/>
      <c r="WLF654" s="60"/>
      <c r="WLG654" s="61"/>
      <c r="WLH654" s="104"/>
      <c r="WLI654" s="60"/>
      <c r="WLJ654" s="61"/>
      <c r="WLK654" s="104"/>
      <c r="WLL654" s="60"/>
      <c r="WLM654" s="61"/>
      <c r="WLN654" s="104"/>
      <c r="WLO654" s="60"/>
      <c r="WLP654" s="61"/>
      <c r="WLQ654" s="104"/>
      <c r="WLR654" s="60"/>
      <c r="WLS654" s="61"/>
      <c r="WLT654" s="104"/>
      <c r="WLU654" s="60"/>
      <c r="WLV654" s="61"/>
      <c r="WLW654" s="104"/>
      <c r="WLX654" s="60"/>
      <c r="WLY654" s="61"/>
      <c r="WLZ654" s="104"/>
      <c r="WMA654" s="60"/>
      <c r="WMB654" s="61"/>
      <c r="WMC654" s="104"/>
      <c r="WMD654" s="60"/>
      <c r="WME654" s="61"/>
      <c r="WMF654" s="104"/>
      <c r="WMG654" s="60"/>
      <c r="WMH654" s="61"/>
      <c r="WMI654" s="104"/>
      <c r="WMJ654" s="60"/>
      <c r="WMK654" s="61"/>
      <c r="WML654" s="104"/>
      <c r="WMM654" s="60"/>
      <c r="WMN654" s="61"/>
      <c r="WMO654" s="104"/>
      <c r="WMP654" s="60"/>
      <c r="WMQ654" s="61"/>
      <c r="WMR654" s="104"/>
      <c r="WMS654" s="60"/>
      <c r="WMT654" s="61"/>
      <c r="WMU654" s="104"/>
      <c r="WMV654" s="60"/>
      <c r="WMW654" s="61"/>
      <c r="WMX654" s="104"/>
      <c r="WMY654" s="60"/>
      <c r="WMZ654" s="61"/>
      <c r="WNA654" s="104"/>
      <c r="WNB654" s="60"/>
      <c r="WNC654" s="61"/>
      <c r="WND654" s="104"/>
      <c r="WNE654" s="60"/>
      <c r="WNF654" s="61"/>
      <c r="WNG654" s="104"/>
      <c r="WNH654" s="60"/>
      <c r="WNI654" s="61"/>
      <c r="WNJ654" s="104"/>
      <c r="WNK654" s="60"/>
      <c r="WNL654" s="61"/>
      <c r="WNM654" s="104"/>
      <c r="WNN654" s="60"/>
      <c r="WNO654" s="61"/>
      <c r="WNP654" s="104"/>
      <c r="WNQ654" s="60"/>
      <c r="WNR654" s="61"/>
      <c r="WNS654" s="104"/>
      <c r="WNT654" s="60"/>
      <c r="WNU654" s="61"/>
      <c r="WNV654" s="104"/>
      <c r="WNW654" s="60"/>
      <c r="WNX654" s="61"/>
      <c r="WNY654" s="104"/>
      <c r="WNZ654" s="60"/>
      <c r="WOA654" s="61"/>
      <c r="WOB654" s="104"/>
      <c r="WOC654" s="60"/>
      <c r="WOD654" s="61"/>
      <c r="WOE654" s="104"/>
      <c r="WOF654" s="60"/>
      <c r="WOG654" s="61"/>
      <c r="WOH654" s="104"/>
      <c r="WOI654" s="60"/>
      <c r="WOJ654" s="61"/>
      <c r="WOK654" s="104"/>
      <c r="WOL654" s="60"/>
      <c r="WOM654" s="61"/>
      <c r="WON654" s="104"/>
      <c r="WOO654" s="60"/>
      <c r="WOP654" s="61"/>
      <c r="WOQ654" s="104"/>
      <c r="WOR654" s="60"/>
      <c r="WOS654" s="61"/>
      <c r="WOT654" s="104"/>
      <c r="WOU654" s="60"/>
      <c r="WOV654" s="61"/>
      <c r="WOW654" s="104"/>
      <c r="WOX654" s="60"/>
      <c r="WOY654" s="61"/>
      <c r="WOZ654" s="104"/>
      <c r="WPA654" s="60"/>
      <c r="WPB654" s="61"/>
      <c r="WPC654" s="104"/>
      <c r="WPD654" s="60"/>
      <c r="WPE654" s="61"/>
      <c r="WPF654" s="104"/>
      <c r="WPG654" s="60"/>
      <c r="WPH654" s="61"/>
      <c r="WPI654" s="104"/>
      <c r="WPJ654" s="60"/>
      <c r="WPK654" s="61"/>
      <c r="WPL654" s="104"/>
      <c r="WPM654" s="60"/>
      <c r="WPN654" s="61"/>
      <c r="WPO654" s="104"/>
      <c r="WPP654" s="60"/>
      <c r="WPQ654" s="61"/>
      <c r="WPR654" s="104"/>
      <c r="WPS654" s="60"/>
      <c r="WPT654" s="61"/>
      <c r="WPU654" s="104"/>
      <c r="WPV654" s="60"/>
      <c r="WPW654" s="61"/>
      <c r="WPX654" s="104"/>
      <c r="WPY654" s="60"/>
      <c r="WPZ654" s="61"/>
      <c r="WQA654" s="104"/>
      <c r="WQB654" s="60"/>
      <c r="WQC654" s="61"/>
      <c r="WQD654" s="104"/>
      <c r="WQE654" s="60"/>
      <c r="WQF654" s="61"/>
      <c r="WQG654" s="104"/>
      <c r="WQH654" s="60"/>
      <c r="WQI654" s="61"/>
      <c r="WQJ654" s="104"/>
      <c r="WQK654" s="60"/>
      <c r="WQL654" s="61"/>
      <c r="WQM654" s="104"/>
      <c r="WQN654" s="60"/>
      <c r="WQO654" s="61"/>
      <c r="WQP654" s="104"/>
      <c r="WQQ654" s="60"/>
      <c r="WQR654" s="61"/>
      <c r="WQS654" s="104"/>
      <c r="WQT654" s="60"/>
      <c r="WQU654" s="61"/>
      <c r="WQV654" s="104"/>
      <c r="WQW654" s="60"/>
      <c r="WQX654" s="61"/>
      <c r="WQY654" s="104"/>
      <c r="WQZ654" s="60"/>
      <c r="WRA654" s="61"/>
      <c r="WRB654" s="104"/>
      <c r="WRC654" s="60"/>
      <c r="WRD654" s="61"/>
      <c r="WRE654" s="104"/>
      <c r="WRF654" s="60"/>
      <c r="WRG654" s="61"/>
      <c r="WRH654" s="104"/>
      <c r="WRI654" s="60"/>
      <c r="WRJ654" s="61"/>
      <c r="WRK654" s="104"/>
      <c r="WRL654" s="60"/>
      <c r="WRM654" s="61"/>
      <c r="WRN654" s="104"/>
      <c r="WRO654" s="60"/>
      <c r="WRP654" s="61"/>
      <c r="WRQ654" s="104"/>
      <c r="WRR654" s="60"/>
      <c r="WRS654" s="61"/>
      <c r="WRT654" s="104"/>
      <c r="WRU654" s="60"/>
      <c r="WRV654" s="61"/>
      <c r="WRW654" s="104"/>
      <c r="WRX654" s="60"/>
      <c r="WRY654" s="61"/>
      <c r="WRZ654" s="104"/>
      <c r="WSA654" s="60"/>
      <c r="WSB654" s="61"/>
      <c r="WSC654" s="104"/>
      <c r="WSD654" s="60"/>
      <c r="WSE654" s="61"/>
      <c r="WSF654" s="104"/>
      <c r="WSG654" s="60"/>
      <c r="WSH654" s="61"/>
      <c r="WSI654" s="104"/>
      <c r="WSJ654" s="60"/>
      <c r="WSK654" s="61"/>
      <c r="WSL654" s="104"/>
      <c r="WSM654" s="60"/>
      <c r="WSN654" s="61"/>
      <c r="WSO654" s="104"/>
      <c r="WSP654" s="60"/>
      <c r="WSQ654" s="61"/>
      <c r="WSR654" s="104"/>
      <c r="WSS654" s="60"/>
      <c r="WST654" s="61"/>
      <c r="WSU654" s="104"/>
      <c r="WSV654" s="60"/>
      <c r="WSW654" s="61"/>
      <c r="WSX654" s="104"/>
      <c r="WSY654" s="60"/>
      <c r="WSZ654" s="61"/>
      <c r="WTA654" s="104"/>
      <c r="WTB654" s="60"/>
      <c r="WTC654" s="61"/>
      <c r="WTD654" s="104"/>
      <c r="WTE654" s="60"/>
      <c r="WTF654" s="61"/>
      <c r="WTG654" s="104"/>
      <c r="WTH654" s="60"/>
      <c r="WTI654" s="61"/>
      <c r="WTJ654" s="104"/>
      <c r="WTK654" s="60"/>
      <c r="WTL654" s="61"/>
      <c r="WTM654" s="104"/>
      <c r="WTN654" s="60"/>
      <c r="WTO654" s="61"/>
      <c r="WTP654" s="104"/>
      <c r="WTQ654" s="60"/>
      <c r="WTR654" s="61"/>
      <c r="WTS654" s="104"/>
      <c r="WTT654" s="60"/>
      <c r="WTU654" s="61"/>
      <c r="WTV654" s="104"/>
      <c r="WTW654" s="60"/>
      <c r="WTX654" s="61"/>
      <c r="WTY654" s="104"/>
      <c r="WTZ654" s="60"/>
      <c r="WUA654" s="61"/>
      <c r="WUB654" s="104"/>
      <c r="WUC654" s="60"/>
      <c r="WUD654" s="61"/>
      <c r="WUE654" s="104"/>
      <c r="WUF654" s="60"/>
      <c r="WUG654" s="61"/>
      <c r="WUH654" s="104"/>
      <c r="WUI654" s="60"/>
      <c r="WUJ654" s="61"/>
      <c r="WUK654" s="104"/>
      <c r="WUL654" s="60"/>
      <c r="WUM654" s="61"/>
      <c r="WUN654" s="104"/>
      <c r="WUO654" s="60"/>
      <c r="WUP654" s="61"/>
      <c r="WUQ654" s="104"/>
      <c r="WUR654" s="60"/>
      <c r="WUS654" s="61"/>
      <c r="WUT654" s="104"/>
      <c r="WUU654" s="60"/>
      <c r="WUV654" s="61"/>
      <c r="WUW654" s="104"/>
      <c r="WUX654" s="60"/>
      <c r="WUY654" s="61"/>
      <c r="WUZ654" s="104"/>
      <c r="WVA654" s="60"/>
      <c r="WVB654" s="61"/>
      <c r="WVC654" s="104"/>
      <c r="WVD654" s="60"/>
      <c r="WVE654" s="61"/>
      <c r="WVF654" s="104"/>
      <c r="WVG654" s="60"/>
      <c r="WVH654" s="61"/>
      <c r="WVI654" s="104"/>
      <c r="WVJ654" s="60"/>
      <c r="WVK654" s="61"/>
      <c r="WVL654" s="104"/>
      <c r="WVM654" s="60"/>
      <c r="WVN654" s="61"/>
      <c r="WVO654" s="104"/>
      <c r="WVP654" s="60"/>
      <c r="WVQ654" s="61"/>
      <c r="WVR654" s="104"/>
      <c r="WVS654" s="60"/>
      <c r="WVT654" s="61"/>
      <c r="WVU654" s="104"/>
      <c r="WVV654" s="60"/>
      <c r="WVW654" s="61"/>
      <c r="WVX654" s="104"/>
      <c r="WVY654" s="60"/>
      <c r="WVZ654" s="61"/>
      <c r="WWA654" s="104"/>
      <c r="WWB654" s="60"/>
      <c r="WWC654" s="61"/>
      <c r="WWD654" s="104"/>
      <c r="WWE654" s="60"/>
      <c r="WWF654" s="61"/>
      <c r="WWG654" s="104"/>
      <c r="WWH654" s="60"/>
      <c r="WWI654" s="61"/>
      <c r="WWJ654" s="104"/>
      <c r="WWK654" s="60"/>
      <c r="WWL654" s="61"/>
      <c r="WWM654" s="104"/>
      <c r="WWN654" s="60"/>
      <c r="WWO654" s="61"/>
      <c r="WWP654" s="104"/>
      <c r="WWQ654" s="60"/>
      <c r="WWR654" s="61"/>
      <c r="WWS654" s="104"/>
      <c r="WWT654" s="60"/>
      <c r="WWU654" s="61"/>
      <c r="WWV654" s="104"/>
      <c r="WWW654" s="60"/>
      <c r="WWX654" s="61"/>
      <c r="WWY654" s="104"/>
      <c r="WWZ654" s="60"/>
      <c r="WXA654" s="61"/>
      <c r="WXB654" s="104"/>
      <c r="WXC654" s="60"/>
      <c r="WXD654" s="61"/>
      <c r="WXE654" s="104"/>
      <c r="WXF654" s="60"/>
      <c r="WXG654" s="61"/>
      <c r="WXH654" s="104"/>
      <c r="WXI654" s="60"/>
      <c r="WXJ654" s="61"/>
      <c r="WXK654" s="104"/>
      <c r="WXL654" s="60"/>
      <c r="WXM654" s="61"/>
      <c r="WXN654" s="104"/>
      <c r="WXO654" s="60"/>
      <c r="WXP654" s="61"/>
      <c r="WXQ654" s="104"/>
      <c r="WXR654" s="60"/>
      <c r="WXS654" s="61"/>
      <c r="WXT654" s="104"/>
      <c r="WXU654" s="60"/>
      <c r="WXV654" s="61"/>
      <c r="WXW654" s="104"/>
      <c r="WXX654" s="60"/>
      <c r="WXY654" s="61"/>
      <c r="WXZ654" s="104"/>
      <c r="WYA654" s="60"/>
      <c r="WYB654" s="61"/>
      <c r="WYC654" s="104"/>
      <c r="WYD654" s="60"/>
      <c r="WYE654" s="61"/>
      <c r="WYF654" s="104"/>
      <c r="WYG654" s="60"/>
      <c r="WYH654" s="61"/>
      <c r="WYI654" s="104"/>
      <c r="WYJ654" s="60"/>
      <c r="WYK654" s="61"/>
      <c r="WYL654" s="104"/>
      <c r="WYM654" s="60"/>
      <c r="WYN654" s="61"/>
      <c r="WYO654" s="104"/>
      <c r="WYP654" s="60"/>
      <c r="WYQ654" s="61"/>
      <c r="WYR654" s="104"/>
      <c r="WYS654" s="60"/>
      <c r="WYT654" s="61"/>
      <c r="WYU654" s="104"/>
      <c r="WYV654" s="60"/>
      <c r="WYW654" s="61"/>
      <c r="WYX654" s="104"/>
      <c r="WYY654" s="60"/>
      <c r="WYZ654" s="61"/>
      <c r="WZA654" s="104"/>
      <c r="WZB654" s="60"/>
      <c r="WZC654" s="61"/>
      <c r="WZD654" s="104"/>
      <c r="WZE654" s="60"/>
      <c r="WZF654" s="61"/>
      <c r="WZG654" s="104"/>
      <c r="WZH654" s="60"/>
      <c r="WZI654" s="61"/>
      <c r="WZJ654" s="104"/>
      <c r="WZK654" s="60"/>
      <c r="WZL654" s="61"/>
      <c r="WZM654" s="104"/>
      <c r="WZN654" s="60"/>
      <c r="WZO654" s="61"/>
      <c r="WZP654" s="104"/>
      <c r="WZQ654" s="60"/>
      <c r="WZR654" s="61"/>
      <c r="WZS654" s="104"/>
      <c r="WZT654" s="60"/>
      <c r="WZU654" s="61"/>
      <c r="WZV654" s="104"/>
      <c r="WZW654" s="60"/>
      <c r="WZX654" s="61"/>
      <c r="WZY654" s="104"/>
      <c r="WZZ654" s="60"/>
      <c r="XAA654" s="61"/>
      <c r="XAB654" s="104"/>
      <c r="XAC654" s="60"/>
      <c r="XAD654" s="61"/>
      <c r="XAE654" s="104"/>
      <c r="XAF654" s="60"/>
      <c r="XAG654" s="61"/>
      <c r="XAH654" s="104"/>
      <c r="XAI654" s="60"/>
      <c r="XAJ654" s="61"/>
      <c r="XAK654" s="104"/>
      <c r="XAL654" s="60"/>
      <c r="XAM654" s="61"/>
      <c r="XAN654" s="104"/>
      <c r="XAO654" s="60"/>
      <c r="XAP654" s="61"/>
      <c r="XAQ654" s="104"/>
      <c r="XAR654" s="60"/>
      <c r="XAS654" s="61"/>
      <c r="XAT654" s="104"/>
      <c r="XAU654" s="60"/>
      <c r="XAV654" s="61"/>
      <c r="XAW654" s="104"/>
      <c r="XAX654" s="60"/>
      <c r="XAY654" s="61"/>
      <c r="XAZ654" s="104"/>
      <c r="XBA654" s="60"/>
      <c r="XBB654" s="61"/>
      <c r="XBC654" s="104"/>
      <c r="XBD654" s="60"/>
      <c r="XBE654" s="61"/>
      <c r="XBF654" s="104"/>
      <c r="XBG654" s="60"/>
      <c r="XBH654" s="61"/>
      <c r="XBI654" s="104"/>
      <c r="XBJ654" s="60"/>
      <c r="XBK654" s="61"/>
      <c r="XBL654" s="104"/>
      <c r="XBM654" s="60"/>
      <c r="XBN654" s="61"/>
      <c r="XBO654" s="104"/>
      <c r="XBP654" s="60"/>
      <c r="XBQ654" s="61"/>
      <c r="XBR654" s="104"/>
      <c r="XBS654" s="60"/>
      <c r="XBT654" s="61"/>
      <c r="XBU654" s="104"/>
      <c r="XBV654" s="60"/>
      <c r="XBW654" s="61"/>
      <c r="XBX654" s="104"/>
      <c r="XBY654" s="60"/>
      <c r="XBZ654" s="61"/>
      <c r="XCA654" s="104"/>
      <c r="XCB654" s="60"/>
      <c r="XCC654" s="61"/>
      <c r="XCD654" s="104"/>
      <c r="XCE654" s="60"/>
      <c r="XCF654" s="61"/>
      <c r="XCG654" s="104"/>
      <c r="XCH654" s="60"/>
      <c r="XCI654" s="61"/>
      <c r="XCJ654" s="104"/>
      <c r="XCK654" s="60"/>
      <c r="XCL654" s="61"/>
      <c r="XCM654" s="104"/>
      <c r="XCN654" s="60"/>
      <c r="XCO654" s="61"/>
      <c r="XCP654" s="104"/>
      <c r="XCQ654" s="60"/>
      <c r="XCR654" s="61"/>
      <c r="XCS654" s="104"/>
      <c r="XCT654" s="60"/>
      <c r="XCU654" s="61"/>
      <c r="XCV654" s="104"/>
      <c r="XCW654" s="60"/>
      <c r="XCX654" s="61"/>
      <c r="XCY654" s="104"/>
      <c r="XCZ654" s="60"/>
      <c r="XDA654" s="61"/>
      <c r="XDB654" s="104"/>
      <c r="XDC654" s="60"/>
      <c r="XDD654" s="61"/>
      <c r="XDE654" s="104"/>
      <c r="XDF654" s="60"/>
      <c r="XDG654" s="61"/>
      <c r="XDH654" s="104"/>
      <c r="XDI654" s="60"/>
      <c r="XDJ654" s="61"/>
      <c r="XDK654" s="104"/>
      <c r="XDL654" s="60"/>
      <c r="XDM654" s="61"/>
      <c r="XDN654" s="104"/>
      <c r="XDO654" s="60"/>
      <c r="XDP654" s="61"/>
      <c r="XDQ654" s="104"/>
      <c r="XDR654" s="60"/>
      <c r="XDS654" s="61"/>
      <c r="XDT654" s="104"/>
      <c r="XDU654" s="60"/>
      <c r="XDV654" s="61"/>
      <c r="XDW654" s="104"/>
      <c r="XDX654" s="60"/>
      <c r="XDY654" s="61"/>
      <c r="XDZ654" s="104"/>
      <c r="XEA654" s="60"/>
      <c r="XEB654" s="61"/>
      <c r="XEC654" s="104"/>
      <c r="XED654" s="60"/>
      <c r="XEE654" s="61"/>
      <c r="XEF654" s="104"/>
      <c r="XEG654" s="60"/>
      <c r="XEH654" s="61"/>
      <c r="XEI654" s="104"/>
      <c r="XEJ654" s="60"/>
      <c r="XEK654" s="61"/>
      <c r="XEL654" s="104"/>
      <c r="XEM654" s="60"/>
      <c r="XEN654" s="61"/>
      <c r="XEO654" s="104"/>
      <c r="XEP654" s="60"/>
      <c r="XEQ654" s="61"/>
      <c r="XER654" s="104"/>
      <c r="XES654" s="60"/>
      <c r="XET654" s="61"/>
      <c r="XEU654" s="104"/>
      <c r="XEV654" s="60"/>
      <c r="XEW654" s="61"/>
      <c r="XEX654" s="104"/>
      <c r="XEY654" s="60"/>
      <c r="XEZ654" s="61"/>
      <c r="XFA654" s="104"/>
      <c r="XFB654" s="60"/>
      <c r="XFC654" s="61"/>
      <c r="XFD654" s="104"/>
    </row>
    <row r="655" spans="1:16384" s="260" customFormat="1" ht="18" customHeight="1">
      <c r="A655" s="121"/>
      <c r="B655" s="107"/>
      <c r="C655" s="108"/>
      <c r="D655" s="105"/>
      <c r="E655" s="43" t="s">
        <v>329</v>
      </c>
      <c r="F655" s="44" t="s">
        <v>347</v>
      </c>
      <c r="G655" s="272">
        <v>1</v>
      </c>
      <c r="H655" s="70">
        <v>30</v>
      </c>
      <c r="I655" s="79">
        <v>0</v>
      </c>
      <c r="J655" s="106">
        <v>40</v>
      </c>
      <c r="K655" s="87">
        <f t="shared" ref="K655:K673" si="43">IF(OR(LEFT(E655,2)="ĐA",LEFT(E655,2)="DA",LEFT(E655,5)="Đồ án",LEFT(E655,5)="Đồán ",LEFT(E655,9)="Sinh hoạt",LEFT(E655,9)="sinh hoạt",LEFT(E655,6)="Cố vấn",LEFT(E655,6)="cố vấn",LEFT(E655,4)="cvht",LEFT(E655,4)="CVHT",LEFT(E655,4)="shcn",LEFT(E655,4)="SHCN"),0,(IF(AND(H655&gt;0,J655&gt;0),IF(J655&gt;60,1.3,IF(J655&gt;35,1.2,1)),0)))</f>
        <v>1.2</v>
      </c>
      <c r="L655" s="87">
        <f t="shared" ref="L655:L673" si="44">IF(OR(LEFT(E655,2)="ĐA",LEFT(E655,2)="DA",LEFT(E655,5)="Đồ án",LEFT(E655,5)="Đồán "),0,IF(AND(J655&gt;0,I655&gt;0),IF(AND(OR(LEFT(E655,4)="GDQP",LEFT(E655,4)="gdqp",LEFT(E655,19)="Giáo dục quốc phòng"),J655&gt;50),1.3,IF(J655&gt;35,1.2,IF(J655&gt;29,1.1,1))),0))</f>
        <v>0</v>
      </c>
      <c r="M655" s="46">
        <f t="shared" ref="M655:M673" si="45">ROUND(IF(OR(LEFT(E655,2)="ĐA",LEFT(E655,2)="DA",LEFT(E655,5)="Đồ án",LEFT(E655,5)="Đồán "),J655*0.5,(IF(H655&gt;0,H655*K655,"0")+IF(I655&gt;0,(I655*0.75)*L655,"0"))),1)</f>
        <v>36</v>
      </c>
      <c r="N655" s="366"/>
      <c r="O655" s="352"/>
      <c r="P655" s="350"/>
      <c r="Q655" s="352"/>
      <c r="R655" s="350"/>
      <c r="S655" s="356"/>
      <c r="T655" s="337"/>
      <c r="U655" s="356"/>
      <c r="V655" s="337"/>
      <c r="W655" s="262"/>
      <c r="X655" s="337"/>
      <c r="Y655" s="337"/>
      <c r="Z655" s="337"/>
      <c r="AA655" s="337"/>
      <c r="AB655" s="337"/>
      <c r="AC655" s="337"/>
      <c r="AD655" s="83"/>
    </row>
    <row r="656" spans="1:16384" s="260" customFormat="1" ht="18" customHeight="1">
      <c r="A656" s="121"/>
      <c r="B656" s="107"/>
      <c r="C656" s="108"/>
      <c r="D656" s="105"/>
      <c r="E656" s="43" t="s">
        <v>329</v>
      </c>
      <c r="F656" s="44" t="s">
        <v>348</v>
      </c>
      <c r="G656" s="272">
        <v>1</v>
      </c>
      <c r="H656" s="70">
        <v>30</v>
      </c>
      <c r="I656" s="79">
        <v>0</v>
      </c>
      <c r="J656" s="106">
        <v>40</v>
      </c>
      <c r="K656" s="87">
        <f t="shared" si="43"/>
        <v>1.2</v>
      </c>
      <c r="L656" s="87">
        <f t="shared" si="44"/>
        <v>0</v>
      </c>
      <c r="M656" s="46">
        <f t="shared" si="45"/>
        <v>36</v>
      </c>
      <c r="N656" s="366"/>
      <c r="O656" s="352"/>
      <c r="P656" s="350"/>
      <c r="Q656" s="352"/>
      <c r="R656" s="350"/>
      <c r="S656" s="356"/>
      <c r="T656" s="337"/>
      <c r="U656" s="356"/>
      <c r="V656" s="337"/>
      <c r="W656" s="262"/>
      <c r="X656" s="337"/>
      <c r="Y656" s="337"/>
      <c r="Z656" s="337"/>
      <c r="AA656" s="337"/>
      <c r="AB656" s="337"/>
      <c r="AC656" s="337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3"/>
        <v>0</v>
      </c>
      <c r="L657" s="87">
        <f t="shared" si="44"/>
        <v>0</v>
      </c>
      <c r="M657" s="46">
        <f t="shared" si="45"/>
        <v>0</v>
      </c>
      <c r="N657" s="366"/>
      <c r="O657" s="352"/>
      <c r="P657" s="350"/>
      <c r="Q657" s="352"/>
      <c r="R657" s="350"/>
      <c r="S657" s="356"/>
      <c r="T657" s="337"/>
      <c r="U657" s="356"/>
      <c r="V657" s="337"/>
      <c r="W657" s="262"/>
      <c r="X657" s="337"/>
      <c r="Y657" s="337"/>
      <c r="Z657" s="337"/>
      <c r="AA657" s="337"/>
      <c r="AB657" s="337"/>
      <c r="AC657" s="337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3"/>
        <v>0</v>
      </c>
      <c r="L658" s="87">
        <f t="shared" si="44"/>
        <v>0</v>
      </c>
      <c r="M658" s="46">
        <f t="shared" si="45"/>
        <v>0</v>
      </c>
      <c r="N658" s="366"/>
      <c r="O658" s="352"/>
      <c r="P658" s="350"/>
      <c r="Q658" s="352"/>
      <c r="R658" s="350"/>
      <c r="S658" s="356"/>
      <c r="T658" s="337"/>
      <c r="U658" s="356"/>
      <c r="V658" s="337"/>
      <c r="W658" s="262"/>
      <c r="X658" s="337"/>
      <c r="Y658" s="337"/>
      <c r="Z658" s="337"/>
      <c r="AA658" s="337"/>
      <c r="AB658" s="337"/>
      <c r="AC658" s="337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3"/>
        <v>0</v>
      </c>
      <c r="L659" s="87">
        <f t="shared" si="44"/>
        <v>0</v>
      </c>
      <c r="M659" s="46">
        <f t="shared" si="45"/>
        <v>0</v>
      </c>
      <c r="N659" s="366"/>
      <c r="O659" s="352"/>
      <c r="P659" s="350"/>
      <c r="Q659" s="352"/>
      <c r="R659" s="350"/>
      <c r="S659" s="356"/>
      <c r="T659" s="337"/>
      <c r="U659" s="356"/>
      <c r="V659" s="337"/>
      <c r="W659" s="262"/>
      <c r="X659" s="337"/>
      <c r="Y659" s="337"/>
      <c r="Z659" s="337"/>
      <c r="AA659" s="337"/>
      <c r="AB659" s="337"/>
      <c r="AC659" s="337"/>
      <c r="AD659" s="83"/>
    </row>
    <row r="660" spans="1:30" s="260" customFormat="1" ht="18" hidden="1" customHeight="1">
      <c r="A660" s="121"/>
      <c r="B660" s="107"/>
      <c r="C660" s="108"/>
      <c r="D660" s="105"/>
      <c r="E660" s="43"/>
      <c r="F660" s="44"/>
      <c r="G660" s="272"/>
      <c r="H660" s="70"/>
      <c r="I660" s="79"/>
      <c r="J660" s="106"/>
      <c r="K660" s="87">
        <f t="shared" si="43"/>
        <v>0</v>
      </c>
      <c r="L660" s="87">
        <f t="shared" si="44"/>
        <v>0</v>
      </c>
      <c r="M660" s="46">
        <f t="shared" si="45"/>
        <v>0</v>
      </c>
      <c r="N660" s="366"/>
      <c r="O660" s="352"/>
      <c r="P660" s="350"/>
      <c r="Q660" s="352"/>
      <c r="R660" s="350"/>
      <c r="S660" s="356"/>
      <c r="T660" s="337"/>
      <c r="U660" s="356"/>
      <c r="V660" s="337"/>
      <c r="W660" s="262"/>
      <c r="X660" s="337"/>
      <c r="Y660" s="337"/>
      <c r="Z660" s="337"/>
      <c r="AA660" s="337"/>
      <c r="AB660" s="337"/>
      <c r="AC660" s="337"/>
      <c r="AD660" s="83"/>
    </row>
    <row r="661" spans="1:30" s="260" customFormat="1" ht="18" hidden="1" customHeight="1">
      <c r="A661" s="121"/>
      <c r="B661" s="107"/>
      <c r="C661" s="108"/>
      <c r="D661" s="105"/>
      <c r="E661" s="43"/>
      <c r="F661" s="44"/>
      <c r="G661" s="272"/>
      <c r="H661" s="70"/>
      <c r="I661" s="79"/>
      <c r="J661" s="106"/>
      <c r="K661" s="87">
        <f t="shared" si="43"/>
        <v>0</v>
      </c>
      <c r="L661" s="87">
        <f t="shared" si="44"/>
        <v>0</v>
      </c>
      <c r="M661" s="46">
        <f t="shared" si="45"/>
        <v>0</v>
      </c>
      <c r="N661" s="366"/>
      <c r="O661" s="352"/>
      <c r="P661" s="350"/>
      <c r="Q661" s="352"/>
      <c r="R661" s="350"/>
      <c r="S661" s="356"/>
      <c r="T661" s="337"/>
      <c r="U661" s="356"/>
      <c r="V661" s="337"/>
      <c r="W661" s="262"/>
      <c r="X661" s="337"/>
      <c r="Y661" s="337"/>
      <c r="Z661" s="337"/>
      <c r="AA661" s="337"/>
      <c r="AB661" s="337"/>
      <c r="AC661" s="337"/>
      <c r="AD661" s="83"/>
    </row>
    <row r="662" spans="1:30" s="260" customFormat="1" ht="18" hidden="1" customHeight="1">
      <c r="A662" s="121"/>
      <c r="B662" s="107"/>
      <c r="C662" s="108"/>
      <c r="D662" s="105"/>
      <c r="E662" s="43"/>
      <c r="F662" s="44"/>
      <c r="G662" s="272"/>
      <c r="H662" s="70"/>
      <c r="I662" s="79"/>
      <c r="J662" s="106"/>
      <c r="K662" s="87">
        <f t="shared" si="43"/>
        <v>0</v>
      </c>
      <c r="L662" s="87">
        <f t="shared" si="44"/>
        <v>0</v>
      </c>
      <c r="M662" s="46">
        <f t="shared" si="45"/>
        <v>0</v>
      </c>
      <c r="N662" s="366"/>
      <c r="O662" s="352"/>
      <c r="P662" s="350"/>
      <c r="Q662" s="352"/>
      <c r="R662" s="350"/>
      <c r="S662" s="356"/>
      <c r="T662" s="337"/>
      <c r="U662" s="356"/>
      <c r="V662" s="337"/>
      <c r="W662" s="262"/>
      <c r="X662" s="337"/>
      <c r="Y662" s="337"/>
      <c r="Z662" s="337"/>
      <c r="AA662" s="337"/>
      <c r="AB662" s="337"/>
      <c r="AC662" s="337"/>
      <c r="AD662" s="83"/>
    </row>
    <row r="663" spans="1:30" s="260" customFormat="1" ht="18" hidden="1" customHeight="1">
      <c r="A663" s="121"/>
      <c r="B663" s="107"/>
      <c r="C663" s="108"/>
      <c r="D663" s="105"/>
      <c r="E663" s="43"/>
      <c r="F663" s="44"/>
      <c r="G663" s="272"/>
      <c r="H663" s="70"/>
      <c r="I663" s="79"/>
      <c r="J663" s="106"/>
      <c r="K663" s="87">
        <f t="shared" si="43"/>
        <v>0</v>
      </c>
      <c r="L663" s="87">
        <f t="shared" si="44"/>
        <v>0</v>
      </c>
      <c r="M663" s="46">
        <f t="shared" si="45"/>
        <v>0</v>
      </c>
      <c r="N663" s="366"/>
      <c r="O663" s="352"/>
      <c r="P663" s="350"/>
      <c r="Q663" s="352"/>
      <c r="R663" s="350"/>
      <c r="S663" s="356"/>
      <c r="T663" s="337"/>
      <c r="U663" s="356"/>
      <c r="V663" s="337"/>
      <c r="W663" s="262"/>
      <c r="X663" s="337"/>
      <c r="Y663" s="337"/>
      <c r="Z663" s="337"/>
      <c r="AA663" s="337"/>
      <c r="AB663" s="337"/>
      <c r="AC663" s="337"/>
      <c r="AD663" s="83"/>
    </row>
    <row r="664" spans="1:30" ht="18" customHeight="1">
      <c r="A664" s="104">
        <v>37</v>
      </c>
      <c r="B664" s="60" t="s">
        <v>528</v>
      </c>
      <c r="C664" s="61"/>
      <c r="D664" s="64"/>
      <c r="E664" s="43" t="s">
        <v>427</v>
      </c>
      <c r="F664" s="44" t="s">
        <v>324</v>
      </c>
      <c r="G664" s="86">
        <v>2</v>
      </c>
      <c r="H664" s="70">
        <v>30</v>
      </c>
      <c r="I664" s="79">
        <v>30</v>
      </c>
      <c r="J664" s="106">
        <v>40</v>
      </c>
      <c r="K664" s="87">
        <f t="shared" si="43"/>
        <v>1.2</v>
      </c>
      <c r="L664" s="87">
        <f t="shared" si="44"/>
        <v>1.2</v>
      </c>
      <c r="M664" s="46">
        <f t="shared" si="45"/>
        <v>63</v>
      </c>
      <c r="N664" s="365"/>
      <c r="O664" s="351"/>
      <c r="P664" s="349">
        <f>SUM(M664:M671)</f>
        <v>639</v>
      </c>
      <c r="Q664" s="351"/>
      <c r="R664" s="349"/>
      <c r="S664" s="355"/>
      <c r="T664" s="351"/>
      <c r="U664" s="355"/>
      <c r="V664" s="351"/>
      <c r="W664" s="261"/>
      <c r="X664" s="351"/>
      <c r="Y664" s="349"/>
      <c r="Z664" s="357"/>
      <c r="AA664" s="357"/>
      <c r="AB664" s="371"/>
      <c r="AC664" s="360">
        <f>P664</f>
        <v>639</v>
      </c>
      <c r="AD664" s="83"/>
    </row>
    <row r="665" spans="1:30" ht="18" customHeight="1">
      <c r="A665" s="90"/>
      <c r="B665" s="109"/>
      <c r="C665" s="110"/>
      <c r="D665" s="64"/>
      <c r="E665" s="92" t="s">
        <v>427</v>
      </c>
      <c r="F665" s="44" t="s">
        <v>325</v>
      </c>
      <c r="G665" s="69">
        <v>2</v>
      </c>
      <c r="H665" s="70">
        <v>30</v>
      </c>
      <c r="I665" s="79">
        <v>30</v>
      </c>
      <c r="J665" s="106">
        <v>40</v>
      </c>
      <c r="K665" s="87">
        <f t="shared" si="43"/>
        <v>1.2</v>
      </c>
      <c r="L665" s="87">
        <f t="shared" si="44"/>
        <v>1.2</v>
      </c>
      <c r="M665" s="46">
        <f t="shared" si="45"/>
        <v>63</v>
      </c>
      <c r="N665" s="366"/>
      <c r="O665" s="352"/>
      <c r="P665" s="350"/>
      <c r="Q665" s="352"/>
      <c r="R665" s="350"/>
      <c r="S665" s="356"/>
      <c r="T665" s="352"/>
      <c r="U665" s="356"/>
      <c r="V665" s="352"/>
      <c r="W665" s="262"/>
      <c r="X665" s="352"/>
      <c r="Y665" s="350"/>
      <c r="Z665" s="358"/>
      <c r="AA665" s="358"/>
      <c r="AB665" s="375"/>
      <c r="AC665" s="337"/>
      <c r="AD665" s="83"/>
    </row>
    <row r="666" spans="1:30" ht="18" customHeight="1">
      <c r="A666" s="90"/>
      <c r="B666" s="107"/>
      <c r="C666" s="108"/>
      <c r="D666" s="105"/>
      <c r="E666" s="92" t="s">
        <v>334</v>
      </c>
      <c r="F666" s="44" t="s">
        <v>243</v>
      </c>
      <c r="G666" s="69">
        <v>2</v>
      </c>
      <c r="H666" s="70">
        <v>30</v>
      </c>
      <c r="I666" s="79">
        <v>30</v>
      </c>
      <c r="J666" s="106">
        <v>40</v>
      </c>
      <c r="K666" s="87">
        <f t="shared" si="43"/>
        <v>1.2</v>
      </c>
      <c r="L666" s="87">
        <f t="shared" si="44"/>
        <v>1.2</v>
      </c>
      <c r="M666" s="46">
        <f t="shared" si="45"/>
        <v>63</v>
      </c>
      <c r="N666" s="366"/>
      <c r="O666" s="352"/>
      <c r="P666" s="350"/>
      <c r="Q666" s="352"/>
      <c r="R666" s="350"/>
      <c r="S666" s="356"/>
      <c r="T666" s="352"/>
      <c r="U666" s="356"/>
      <c r="V666" s="352"/>
      <c r="W666" s="262"/>
      <c r="X666" s="352"/>
      <c r="Y666" s="350"/>
      <c r="Z666" s="358"/>
      <c r="AA666" s="358"/>
      <c r="AB666" s="375"/>
      <c r="AC666" s="337"/>
      <c r="AD666" s="83"/>
    </row>
    <row r="667" spans="1:30" ht="18" customHeight="1">
      <c r="A667" s="90"/>
      <c r="B667" s="107"/>
      <c r="C667" s="108"/>
      <c r="D667" s="105"/>
      <c r="E667" s="92" t="s">
        <v>279</v>
      </c>
      <c r="F667" s="44" t="s">
        <v>428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3"/>
        <v>1.2</v>
      </c>
      <c r="L667" s="87">
        <f t="shared" si="44"/>
        <v>1.2</v>
      </c>
      <c r="M667" s="46">
        <f t="shared" si="45"/>
        <v>90</v>
      </c>
      <c r="N667" s="366"/>
      <c r="O667" s="352"/>
      <c r="P667" s="350"/>
      <c r="Q667" s="352"/>
      <c r="R667" s="350"/>
      <c r="S667" s="356"/>
      <c r="T667" s="352"/>
      <c r="U667" s="356"/>
      <c r="V667" s="352"/>
      <c r="W667" s="262"/>
      <c r="X667" s="352"/>
      <c r="Y667" s="350"/>
      <c r="Z667" s="358"/>
      <c r="AA667" s="358"/>
      <c r="AB667" s="375"/>
      <c r="AC667" s="337"/>
      <c r="AD667" s="83"/>
    </row>
    <row r="668" spans="1:30" ht="18" customHeight="1">
      <c r="A668" s="90"/>
      <c r="B668" s="63"/>
      <c r="C668" s="108"/>
      <c r="D668" s="105"/>
      <c r="E668" s="92" t="s">
        <v>279</v>
      </c>
      <c r="F668" s="44" t="s">
        <v>429</v>
      </c>
      <c r="G668" s="69">
        <v>2</v>
      </c>
      <c r="H668" s="70">
        <v>30</v>
      </c>
      <c r="I668" s="79">
        <v>60</v>
      </c>
      <c r="J668" s="106">
        <v>40</v>
      </c>
      <c r="K668" s="87">
        <f t="shared" si="43"/>
        <v>1.2</v>
      </c>
      <c r="L668" s="87">
        <f t="shared" si="44"/>
        <v>1.2</v>
      </c>
      <c r="M668" s="46">
        <f t="shared" si="45"/>
        <v>90</v>
      </c>
      <c r="N668" s="366"/>
      <c r="O668" s="352"/>
      <c r="P668" s="350"/>
      <c r="Q668" s="352"/>
      <c r="R668" s="350"/>
      <c r="S668" s="356"/>
      <c r="T668" s="352"/>
      <c r="U668" s="356"/>
      <c r="V668" s="352"/>
      <c r="W668" s="262"/>
      <c r="X668" s="352"/>
      <c r="Y668" s="350"/>
      <c r="Z668" s="358"/>
      <c r="AA668" s="358"/>
      <c r="AB668" s="375"/>
      <c r="AC668" s="337"/>
      <c r="AD668" s="83"/>
    </row>
    <row r="669" spans="1:30" ht="18" customHeight="1">
      <c r="A669" s="90"/>
      <c r="B669" s="107"/>
      <c r="C669" s="108"/>
      <c r="D669" s="105"/>
      <c r="E669" s="92" t="s">
        <v>279</v>
      </c>
      <c r="F669" s="44" t="s">
        <v>430</v>
      </c>
      <c r="G669" s="69">
        <v>2</v>
      </c>
      <c r="H669" s="70">
        <v>30</v>
      </c>
      <c r="I669" s="79">
        <v>60</v>
      </c>
      <c r="J669" s="106">
        <v>40</v>
      </c>
      <c r="K669" s="87">
        <f t="shared" si="43"/>
        <v>1.2</v>
      </c>
      <c r="L669" s="87">
        <f t="shared" si="44"/>
        <v>1.2</v>
      </c>
      <c r="M669" s="46">
        <f t="shared" si="45"/>
        <v>90</v>
      </c>
      <c r="N669" s="366"/>
      <c r="O669" s="352"/>
      <c r="P669" s="350"/>
      <c r="Q669" s="352"/>
      <c r="R669" s="350"/>
      <c r="S669" s="356"/>
      <c r="T669" s="352"/>
      <c r="U669" s="356"/>
      <c r="V669" s="352"/>
      <c r="W669" s="262"/>
      <c r="X669" s="352"/>
      <c r="Y669" s="350"/>
      <c r="Z669" s="358"/>
      <c r="AA669" s="358"/>
      <c r="AB669" s="375"/>
      <c r="AC669" s="337"/>
      <c r="AD669" s="83"/>
    </row>
    <row r="670" spans="1:30" ht="18" customHeight="1">
      <c r="A670" s="90"/>
      <c r="B670" s="109"/>
      <c r="C670" s="110"/>
      <c r="D670" s="105"/>
      <c r="E670" s="92" t="s">
        <v>279</v>
      </c>
      <c r="F670" s="44" t="s">
        <v>435</v>
      </c>
      <c r="G670" s="69">
        <v>2</v>
      </c>
      <c r="H670" s="70">
        <v>30</v>
      </c>
      <c r="I670" s="79">
        <v>60</v>
      </c>
      <c r="J670" s="106">
        <v>40</v>
      </c>
      <c r="K670" s="87">
        <f t="shared" si="43"/>
        <v>1.2</v>
      </c>
      <c r="L670" s="87">
        <f t="shared" si="44"/>
        <v>1.2</v>
      </c>
      <c r="M670" s="46">
        <f t="shared" si="45"/>
        <v>90</v>
      </c>
      <c r="N670" s="366"/>
      <c r="O670" s="352"/>
      <c r="P670" s="350"/>
      <c r="Q670" s="352"/>
      <c r="R670" s="350"/>
      <c r="S670" s="356"/>
      <c r="T670" s="352"/>
      <c r="U670" s="356"/>
      <c r="V670" s="352"/>
      <c r="W670" s="262"/>
      <c r="X670" s="352"/>
      <c r="Y670" s="350"/>
      <c r="Z670" s="358"/>
      <c r="AA670" s="358"/>
      <c r="AB670" s="375"/>
      <c r="AC670" s="337"/>
      <c r="AD670" s="83"/>
    </row>
    <row r="671" spans="1:30" ht="18" customHeight="1">
      <c r="A671" s="90"/>
      <c r="B671" s="109"/>
      <c r="C671" s="110"/>
      <c r="D671" s="105"/>
      <c r="E671" s="92" t="s">
        <v>279</v>
      </c>
      <c r="F671" s="44" t="s">
        <v>436</v>
      </c>
      <c r="G671" s="69">
        <v>2</v>
      </c>
      <c r="H671" s="70">
        <v>30</v>
      </c>
      <c r="I671" s="79">
        <v>60</v>
      </c>
      <c r="J671" s="106">
        <v>40</v>
      </c>
      <c r="K671" s="87">
        <f t="shared" si="43"/>
        <v>1.2</v>
      </c>
      <c r="L671" s="87">
        <f t="shared" si="44"/>
        <v>1.2</v>
      </c>
      <c r="M671" s="46">
        <f t="shared" si="45"/>
        <v>90</v>
      </c>
      <c r="N671" s="366"/>
      <c r="O671" s="352"/>
      <c r="P671" s="350"/>
      <c r="Q671" s="352"/>
      <c r="R671" s="350"/>
      <c r="S671" s="356"/>
      <c r="T671" s="352"/>
      <c r="U671" s="356"/>
      <c r="V671" s="352"/>
      <c r="W671" s="262"/>
      <c r="X671" s="352"/>
      <c r="Y671" s="350"/>
      <c r="Z671" s="358"/>
      <c r="AA671" s="358"/>
      <c r="AB671" s="375"/>
      <c r="AC671" s="337"/>
      <c r="AD671" s="83"/>
    </row>
    <row r="672" spans="1:30" ht="18" hidden="1" customHeight="1">
      <c r="A672" s="90"/>
      <c r="B672" s="109"/>
      <c r="C672" s="110"/>
      <c r="D672" s="105"/>
      <c r="E672" s="92"/>
      <c r="F672" s="44"/>
      <c r="G672" s="69"/>
      <c r="H672" s="70"/>
      <c r="I672" s="79"/>
      <c r="J672" s="106"/>
      <c r="K672" s="87">
        <f t="shared" si="43"/>
        <v>0</v>
      </c>
      <c r="L672" s="87">
        <f t="shared" si="44"/>
        <v>0</v>
      </c>
      <c r="M672" s="46">
        <f t="shared" si="45"/>
        <v>0</v>
      </c>
      <c r="N672" s="366"/>
      <c r="O672" s="352"/>
      <c r="P672" s="350"/>
      <c r="Q672" s="352"/>
      <c r="R672" s="350"/>
      <c r="S672" s="356"/>
      <c r="T672" s="352"/>
      <c r="U672" s="356"/>
      <c r="V672" s="352"/>
      <c r="W672" s="262"/>
      <c r="X672" s="352"/>
      <c r="Y672" s="350"/>
      <c r="Z672" s="358"/>
      <c r="AA672" s="358"/>
      <c r="AB672" s="375"/>
      <c r="AC672" s="337"/>
      <c r="AD672" s="83"/>
    </row>
    <row r="673" spans="1:30" ht="18" hidden="1" customHeight="1">
      <c r="A673" s="65"/>
      <c r="B673" s="66"/>
      <c r="C673" s="67"/>
      <c r="D673" s="67"/>
      <c r="E673" s="68"/>
      <c r="F673" s="44"/>
      <c r="G673" s="69"/>
      <c r="H673" s="70"/>
      <c r="I673" s="71"/>
      <c r="J673" s="106"/>
      <c r="K673" s="87">
        <f t="shared" si="43"/>
        <v>0</v>
      </c>
      <c r="L673" s="87">
        <f t="shared" si="44"/>
        <v>0</v>
      </c>
      <c r="M673" s="46">
        <f t="shared" si="45"/>
        <v>0</v>
      </c>
      <c r="N673" s="415"/>
      <c r="O673" s="372"/>
      <c r="P673" s="374"/>
      <c r="Q673" s="372"/>
      <c r="R673" s="374"/>
      <c r="S673" s="373"/>
      <c r="T673" s="372"/>
      <c r="U673" s="373"/>
      <c r="V673" s="372"/>
      <c r="W673" s="263"/>
      <c r="X673" s="372"/>
      <c r="Y673" s="374"/>
      <c r="Z673" s="399"/>
      <c r="AA673" s="399"/>
      <c r="AB673" s="398"/>
      <c r="AC673" s="337"/>
      <c r="AD673" s="83"/>
    </row>
    <row r="674" spans="1:30" ht="24" customHeight="1">
      <c r="A674" s="317" t="s">
        <v>70</v>
      </c>
      <c r="B674" s="318"/>
      <c r="C674" s="318"/>
      <c r="D674" s="318"/>
      <c r="E674" s="318"/>
      <c r="F674" s="318"/>
      <c r="G674" s="339"/>
      <c r="H674" s="113">
        <f>SUM(H11:H673)</f>
        <v>9406</v>
      </c>
      <c r="I674" s="113">
        <f>SUM(I11:I673)</f>
        <v>15642</v>
      </c>
      <c r="J674" s="112"/>
      <c r="K674" s="87"/>
      <c r="L674" s="87"/>
      <c r="M674" s="114">
        <f t="shared" ref="M674:AC674" si="46">SUM(M11:M673)</f>
        <v>24618.099999999977</v>
      </c>
      <c r="N674" s="113">
        <f t="shared" si="46"/>
        <v>2377.8000000000002</v>
      </c>
      <c r="O674" s="113">
        <f t="shared" si="46"/>
        <v>0</v>
      </c>
      <c r="P674" s="113">
        <f t="shared" si="46"/>
        <v>26995.899999999998</v>
      </c>
      <c r="Q674" s="113">
        <f t="shared" si="46"/>
        <v>42.9</v>
      </c>
      <c r="R674" s="113">
        <f t="shared" si="46"/>
        <v>927</v>
      </c>
      <c r="S674" s="115">
        <f t="shared" si="46"/>
        <v>10617.2</v>
      </c>
      <c r="T674" s="113">
        <f t="shared" si="46"/>
        <v>10617.2</v>
      </c>
      <c r="U674" s="115">
        <f t="shared" si="46"/>
        <v>2688</v>
      </c>
      <c r="V674" s="113">
        <f t="shared" si="46"/>
        <v>3024</v>
      </c>
      <c r="W674" s="115">
        <f t="shared" si="46"/>
        <v>1456</v>
      </c>
      <c r="X674" s="113">
        <f t="shared" si="46"/>
        <v>1512</v>
      </c>
      <c r="Y674" s="113">
        <f t="shared" si="46"/>
        <v>13218.4</v>
      </c>
      <c r="Z674" s="113">
        <f t="shared" si="46"/>
        <v>-2981.1</v>
      </c>
      <c r="AA674" s="113">
        <f t="shared" si="46"/>
        <v>-585</v>
      </c>
      <c r="AB674" s="113">
        <f t="shared" si="46"/>
        <v>0</v>
      </c>
      <c r="AC674" s="113">
        <f t="shared" si="46"/>
        <v>11462.600000000002</v>
      </c>
      <c r="AD674" s="116"/>
    </row>
    <row r="675" spans="1:30" ht="24.75" customHeight="1">
      <c r="A675" s="49"/>
      <c r="B675" s="50" t="s">
        <v>129</v>
      </c>
      <c r="C675" s="49"/>
      <c r="D675" s="117"/>
      <c r="E675" s="49"/>
      <c r="F675" s="118"/>
      <c r="G675" s="99"/>
      <c r="H675" s="2"/>
      <c r="I675" s="2"/>
      <c r="J675" s="2"/>
      <c r="K675" s="49" t="s">
        <v>130</v>
      </c>
      <c r="L675" s="51"/>
      <c r="M675" s="51"/>
      <c r="N675" s="51"/>
      <c r="O675" s="51"/>
      <c r="P675" s="51"/>
      <c r="Q675" s="2"/>
      <c r="R675" s="2"/>
      <c r="S675" s="51" t="s">
        <v>131</v>
      </c>
      <c r="T675" s="51"/>
      <c r="U675" s="51"/>
      <c r="V675" s="51"/>
      <c r="W675" s="51"/>
      <c r="X675" s="2"/>
      <c r="Y675" s="51"/>
      <c r="Z675" s="51"/>
      <c r="AA675" s="51"/>
      <c r="AB675" s="51"/>
      <c r="AC675" s="49"/>
      <c r="AD675" s="49"/>
    </row>
    <row r="676" spans="1:30" ht="21" customHeight="1">
      <c r="A676" s="49"/>
      <c r="B676" s="49" t="s">
        <v>132</v>
      </c>
      <c r="C676" s="49"/>
      <c r="D676" s="117"/>
      <c r="E676" s="49"/>
      <c r="F676" s="118"/>
      <c r="G676" s="49"/>
      <c r="H676" s="51"/>
      <c r="I676" s="51"/>
      <c r="J676" s="51"/>
      <c r="K676" s="51" t="s">
        <v>133</v>
      </c>
      <c r="L676" s="51"/>
      <c r="M676" s="51"/>
      <c r="N676" s="51"/>
      <c r="O676" s="51"/>
      <c r="P676" s="51"/>
      <c r="Q676" s="51"/>
      <c r="R676" s="51"/>
      <c r="S676" s="49" t="s">
        <v>134</v>
      </c>
      <c r="T676" s="51"/>
      <c r="U676" s="51"/>
      <c r="V676" s="51"/>
      <c r="W676" s="51"/>
      <c r="X676" s="51"/>
      <c r="Y676" s="51"/>
      <c r="Z676" s="51"/>
      <c r="AA676" s="51"/>
      <c r="AB676" s="51"/>
      <c r="AC676" s="49"/>
      <c r="AD676" s="49"/>
    </row>
    <row r="677" spans="1:30" ht="5.25" customHeight="1">
      <c r="A677" s="49"/>
      <c r="B677" s="99"/>
      <c r="C677" s="49"/>
      <c r="D677" s="117"/>
      <c r="E677" s="49"/>
      <c r="F677" s="118"/>
      <c r="G677" s="49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51"/>
      <c r="T677" s="51"/>
      <c r="U677" s="51"/>
      <c r="V677" s="51"/>
      <c r="W677" s="51"/>
      <c r="X677" s="51"/>
      <c r="Y677" s="51"/>
      <c r="Z677" s="51"/>
      <c r="AA677" s="51"/>
      <c r="AB677" s="51"/>
      <c r="AC677" s="49"/>
      <c r="AD677" s="49"/>
    </row>
    <row r="678" spans="1:30" ht="21" customHeight="1">
      <c r="A678" s="49"/>
      <c r="B678" s="55" t="s">
        <v>135</v>
      </c>
      <c r="C678" s="49"/>
      <c r="D678" s="117"/>
      <c r="E678" s="49"/>
      <c r="F678" s="118"/>
      <c r="G678" s="49"/>
      <c r="H678" s="51"/>
      <c r="I678" s="51"/>
      <c r="J678" s="51"/>
      <c r="K678" s="51"/>
      <c r="L678" s="51"/>
      <c r="M678" s="51"/>
      <c r="N678" s="51"/>
      <c r="O678" s="51"/>
      <c r="P678" s="51"/>
      <c r="Q678" s="51"/>
      <c r="R678" s="51"/>
      <c r="S678" s="51"/>
      <c r="T678" s="51"/>
      <c r="U678" s="51"/>
      <c r="V678" s="51"/>
      <c r="W678" s="51"/>
      <c r="X678" s="51"/>
      <c r="Y678" s="51"/>
      <c r="Z678" s="51"/>
      <c r="AA678" s="51"/>
      <c r="AB678" s="51"/>
      <c r="AC678" s="49"/>
      <c r="AD678" s="49"/>
    </row>
    <row r="679" spans="1:30" ht="7.5" customHeight="1">
      <c r="A679" s="49"/>
      <c r="B679" s="49"/>
      <c r="C679" s="49"/>
      <c r="D679" s="117"/>
      <c r="E679" s="49"/>
      <c r="F679" s="118"/>
      <c r="G679" s="49"/>
      <c r="H679" s="51"/>
      <c r="I679" s="51"/>
      <c r="J679" s="51"/>
      <c r="K679" s="51"/>
      <c r="L679" s="51"/>
      <c r="M679" s="51"/>
      <c r="N679" s="51"/>
      <c r="O679" s="51"/>
      <c r="P679" s="52"/>
      <c r="Q679" s="52"/>
      <c r="R679" s="52"/>
      <c r="S679" s="52"/>
      <c r="T679" s="51"/>
      <c r="U679" s="51"/>
      <c r="V679" s="51"/>
      <c r="W679" s="51"/>
      <c r="X679" s="51"/>
      <c r="Y679" s="51"/>
      <c r="Z679" s="51"/>
      <c r="AA679" s="51"/>
      <c r="AB679" s="51"/>
      <c r="AC679" s="49"/>
      <c r="AD679" s="49"/>
    </row>
    <row r="680" spans="1:30" ht="18.75" customHeight="1">
      <c r="A680" s="49"/>
      <c r="B680" s="49"/>
      <c r="C680" s="49"/>
      <c r="D680" s="117"/>
      <c r="E680" s="49"/>
      <c r="F680" s="118"/>
      <c r="G680" s="49"/>
      <c r="H680" s="51"/>
      <c r="I680" s="51"/>
      <c r="J680" s="51"/>
      <c r="K680" s="51"/>
      <c r="L680" s="51"/>
      <c r="M680" s="51"/>
      <c r="N680" s="51"/>
      <c r="O680" s="51"/>
      <c r="P680" s="52"/>
      <c r="Q680" s="52"/>
      <c r="R680" s="52"/>
      <c r="S680" s="52"/>
      <c r="T680" s="51"/>
      <c r="U680" s="51"/>
      <c r="V680" s="53"/>
      <c r="W680" s="53"/>
      <c r="X680" s="51"/>
      <c r="Y680" s="119" t="s">
        <v>72</v>
      </c>
      <c r="Z680" s="2"/>
      <c r="AA680" s="2"/>
      <c r="AB680" s="2"/>
      <c r="AC680" s="99"/>
      <c r="AD680" s="99"/>
    </row>
    <row r="681" spans="1:30" ht="15.75" customHeight="1">
      <c r="A681" s="99"/>
      <c r="B681" s="99"/>
      <c r="C681" s="197" t="s">
        <v>136</v>
      </c>
      <c r="D681" s="31"/>
      <c r="E681" s="99"/>
      <c r="F681" s="194"/>
      <c r="G681" s="50"/>
      <c r="H681" s="197" t="s">
        <v>137</v>
      </c>
      <c r="I681" s="2"/>
      <c r="J681" s="2"/>
      <c r="K681" s="53"/>
      <c r="L681" s="2"/>
      <c r="M681" s="2"/>
      <c r="N681" s="2"/>
      <c r="O681" s="53"/>
      <c r="P681" s="2"/>
      <c r="Q681" s="197" t="s">
        <v>77</v>
      </c>
      <c r="R681" s="2"/>
      <c r="S681" s="2"/>
      <c r="T681" s="53"/>
      <c r="U681" s="53"/>
      <c r="V681" s="51"/>
      <c r="W681" s="51"/>
      <c r="X681" s="51"/>
      <c r="Y681" s="120" t="s">
        <v>79</v>
      </c>
      <c r="Z681" s="2"/>
      <c r="AA681" s="2"/>
      <c r="AB681" s="2"/>
      <c r="AC681" s="99"/>
      <c r="AD681" s="99"/>
    </row>
    <row r="682" spans="1:30" ht="15.75" customHeight="1">
      <c r="A682" s="99"/>
      <c r="B682" s="99"/>
      <c r="C682" s="99"/>
      <c r="D682" s="31"/>
      <c r="E682" s="99"/>
      <c r="F682" s="194"/>
      <c r="G682" s="99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99"/>
      <c r="AD682" s="99"/>
    </row>
    <row r="683" spans="1:30" ht="15.75" customHeight="1">
      <c r="A683" s="99"/>
      <c r="B683" s="99"/>
      <c r="C683" s="99"/>
      <c r="D683" s="31"/>
      <c r="E683" s="99"/>
      <c r="F683" s="194"/>
      <c r="G683" s="99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56"/>
      <c r="W683" s="56"/>
      <c r="X683" s="56"/>
      <c r="Y683" s="2"/>
      <c r="Z683" s="2"/>
      <c r="AA683" s="2"/>
      <c r="AB683" s="2"/>
      <c r="AC683" s="99"/>
      <c r="AD683" s="99"/>
    </row>
    <row r="684" spans="1:30" ht="15.75" customHeight="1">
      <c r="A684" s="99"/>
      <c r="B684" s="99"/>
      <c r="C684" s="99"/>
      <c r="D684" s="31"/>
      <c r="E684" s="99"/>
      <c r="F684" s="194"/>
      <c r="G684" s="99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196"/>
      <c r="W684" s="196"/>
      <c r="X684" s="196"/>
      <c r="Y684" s="2"/>
      <c r="Z684" s="2"/>
      <c r="AA684" s="57"/>
      <c r="AB684" s="57"/>
      <c r="AC684" s="58"/>
      <c r="AD684" s="58"/>
    </row>
    <row r="685" spans="1:30" ht="15" customHeight="1">
      <c r="F685" s="193"/>
    </row>
    <row r="686" spans="1:30" ht="15" customHeight="1">
      <c r="F686" s="193"/>
    </row>
  </sheetData>
  <autoFilter ref="E1:E686"/>
  <mergeCells count="642">
    <mergeCell ref="P500:P523"/>
    <mergeCell ref="Q500:Q523"/>
    <mergeCell ref="P565:P573"/>
    <mergeCell ref="T565:T573"/>
    <mergeCell ref="U565:U573"/>
    <mergeCell ref="N584:N593"/>
    <mergeCell ref="O584:O593"/>
    <mergeCell ref="P584:P593"/>
    <mergeCell ref="Q584:Q593"/>
    <mergeCell ref="R584:R593"/>
    <mergeCell ref="S584:S593"/>
    <mergeCell ref="Q524:Q543"/>
    <mergeCell ref="Q604:Q613"/>
    <mergeCell ref="O460:O485"/>
    <mergeCell ref="O218:O236"/>
    <mergeCell ref="N486:N499"/>
    <mergeCell ref="N131:N150"/>
    <mergeCell ref="S413:S437"/>
    <mergeCell ref="N544:N564"/>
    <mergeCell ref="P544:P564"/>
    <mergeCell ref="N574:N583"/>
    <mergeCell ref="Q486:Q499"/>
    <mergeCell ref="N565:N573"/>
    <mergeCell ref="O565:O573"/>
    <mergeCell ref="O177:O196"/>
    <mergeCell ref="P177:P196"/>
    <mergeCell ref="Q565:Q573"/>
    <mergeCell ref="S391:S412"/>
    <mergeCell ref="P316:P333"/>
    <mergeCell ref="Q218:Q236"/>
    <mergeCell ref="Q151:Q176"/>
    <mergeCell ref="R413:R437"/>
    <mergeCell ref="R391:R412"/>
    <mergeCell ref="P460:P485"/>
    <mergeCell ref="Q460:Q485"/>
    <mergeCell ref="A674:G674"/>
    <mergeCell ref="D7:D9"/>
    <mergeCell ref="O31:O50"/>
    <mergeCell ref="O11:O30"/>
    <mergeCell ref="N614:N623"/>
    <mergeCell ref="N604:N613"/>
    <mergeCell ref="P524:P543"/>
    <mergeCell ref="P604:P613"/>
    <mergeCell ref="O614:O623"/>
    <mergeCell ref="O524:O543"/>
    <mergeCell ref="O604:O613"/>
    <mergeCell ref="P51:P70"/>
    <mergeCell ref="O297:O315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34:O353"/>
    <mergeCell ref="P277:P296"/>
    <mergeCell ref="B281:C282"/>
    <mergeCell ref="N31:N50"/>
    <mergeCell ref="N11:N30"/>
    <mergeCell ref="N524:N543"/>
    <mergeCell ref="N500:N523"/>
    <mergeCell ref="O500:O523"/>
    <mergeCell ref="X91:X111"/>
    <mergeCell ref="X218:X236"/>
    <mergeCell ref="X377:X390"/>
    <mergeCell ref="X237:X256"/>
    <mergeCell ref="X51:X70"/>
    <mergeCell ref="X131:X150"/>
    <mergeCell ref="X112:X130"/>
    <mergeCell ref="X151:X176"/>
    <mergeCell ref="O316:O333"/>
    <mergeCell ref="T237:T256"/>
    <mergeCell ref="S237:S256"/>
    <mergeCell ref="T151:T176"/>
    <mergeCell ref="T131:T150"/>
    <mergeCell ref="T112:T130"/>
    <mergeCell ref="R218:R236"/>
    <mergeCell ref="O277:O296"/>
    <mergeCell ref="P151:P176"/>
    <mergeCell ref="P218:P236"/>
    <mergeCell ref="P297:P315"/>
    <mergeCell ref="R664:R673"/>
    <mergeCell ref="N654:N663"/>
    <mergeCell ref="O654:O663"/>
    <mergeCell ref="Q614:Q623"/>
    <mergeCell ref="N644:N653"/>
    <mergeCell ref="O644:O653"/>
    <mergeCell ref="P644:P653"/>
    <mergeCell ref="Q644:Q653"/>
    <mergeCell ref="R644:R653"/>
    <mergeCell ref="Q664:Q673"/>
    <mergeCell ref="N624:N633"/>
    <mergeCell ref="N664:N673"/>
    <mergeCell ref="P634:P643"/>
    <mergeCell ref="Q634:Q643"/>
    <mergeCell ref="O634:O643"/>
    <mergeCell ref="P624:P633"/>
    <mergeCell ref="Q624:Q633"/>
    <mergeCell ref="O624:O633"/>
    <mergeCell ref="P664:P673"/>
    <mergeCell ref="O664:O673"/>
    <mergeCell ref="N634:N643"/>
    <mergeCell ref="O71:O90"/>
    <mergeCell ref="U413:U437"/>
    <mergeCell ref="R624:R633"/>
    <mergeCell ref="O574:O583"/>
    <mergeCell ref="P574:P583"/>
    <mergeCell ref="Q574:Q583"/>
    <mergeCell ref="S316:S333"/>
    <mergeCell ref="O257:O276"/>
    <mergeCell ref="O237:O256"/>
    <mergeCell ref="P257:P276"/>
    <mergeCell ref="P237:P256"/>
    <mergeCell ref="O486:O499"/>
    <mergeCell ref="P486:P499"/>
    <mergeCell ref="O413:O437"/>
    <mergeCell ref="O438:O459"/>
    <mergeCell ref="O391:O412"/>
    <mergeCell ref="O377:O390"/>
    <mergeCell ref="O354:O376"/>
    <mergeCell ref="T297:T315"/>
    <mergeCell ref="S112:S130"/>
    <mergeCell ref="O151:O176"/>
    <mergeCell ref="P91:P111"/>
    <mergeCell ref="S334:S353"/>
    <mergeCell ref="S297:S315"/>
    <mergeCell ref="R524:R543"/>
    <mergeCell ref="R604:R613"/>
    <mergeCell ref="U614:U623"/>
    <mergeCell ref="S614:S623"/>
    <mergeCell ref="S500:S523"/>
    <mergeCell ref="S604:S613"/>
    <mergeCell ref="S524:S543"/>
    <mergeCell ref="R565:R573"/>
    <mergeCell ref="S565:S573"/>
    <mergeCell ref="R574:R583"/>
    <mergeCell ref="S574:S583"/>
    <mergeCell ref="T574:T583"/>
    <mergeCell ref="U574:U583"/>
    <mergeCell ref="T584:T593"/>
    <mergeCell ref="U584:U593"/>
    <mergeCell ref="U604:U613"/>
    <mergeCell ref="U500:U523"/>
    <mergeCell ref="R614:R623"/>
    <mergeCell ref="U524:U543"/>
    <mergeCell ref="T524:T543"/>
    <mergeCell ref="T604:T613"/>
    <mergeCell ref="T614:T623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37:N256"/>
    <mergeCell ref="N257:N276"/>
    <mergeCell ref="N277:N296"/>
    <mergeCell ref="N297:N315"/>
    <mergeCell ref="N316:N333"/>
    <mergeCell ref="N334:N353"/>
    <mergeCell ref="N460:N485"/>
    <mergeCell ref="N413:N437"/>
    <mergeCell ref="N438:N459"/>
    <mergeCell ref="N391:N412"/>
    <mergeCell ref="N218:N236"/>
    <mergeCell ref="N151:N176"/>
    <mergeCell ref="N377:N390"/>
    <mergeCell ref="N354:N376"/>
    <mergeCell ref="N91:N111"/>
    <mergeCell ref="N177:N196"/>
    <mergeCell ref="N71:N90"/>
    <mergeCell ref="N112:N130"/>
    <mergeCell ref="N197:N217"/>
    <mergeCell ref="Q112:Q130"/>
    <mergeCell ref="Q131:Q150"/>
    <mergeCell ref="Q438:Q459"/>
    <mergeCell ref="Q377:Q390"/>
    <mergeCell ref="Q413:Q437"/>
    <mergeCell ref="Q391:Q412"/>
    <mergeCell ref="Q316:Q333"/>
    <mergeCell ref="Q71:Q90"/>
    <mergeCell ref="Q91:Q111"/>
    <mergeCell ref="Q334:Q353"/>
    <mergeCell ref="Q354:Q376"/>
    <mergeCell ref="Q277:Q296"/>
    <mergeCell ref="Q237:Q256"/>
    <mergeCell ref="Q257:Q276"/>
    <mergeCell ref="Q177:Q196"/>
    <mergeCell ref="X11:X30"/>
    <mergeCell ref="T91:T111"/>
    <mergeCell ref="X31:X50"/>
    <mergeCell ref="Q11:Q30"/>
    <mergeCell ref="R377:R390"/>
    <mergeCell ref="S377:S390"/>
    <mergeCell ref="V71:V90"/>
    <mergeCell ref="V51:V70"/>
    <mergeCell ref="U51:U70"/>
    <mergeCell ref="U218:U236"/>
    <mergeCell ref="U91:U111"/>
    <mergeCell ref="V218:V236"/>
    <mergeCell ref="V297:V315"/>
    <mergeCell ref="U11:U30"/>
    <mergeCell ref="S11:S30"/>
    <mergeCell ref="R297:R315"/>
    <mergeCell ref="R277:R296"/>
    <mergeCell ref="S277:S296"/>
    <mergeCell ref="Q297:Q315"/>
    <mergeCell ref="V377:V390"/>
    <mergeCell ref="U354:U376"/>
    <mergeCell ref="X71:X90"/>
    <mergeCell ref="W31:W50"/>
    <mergeCell ref="U31:U50"/>
    <mergeCell ref="U486:U499"/>
    <mergeCell ref="U460:U485"/>
    <mergeCell ref="R500:R523"/>
    <mergeCell ref="T500:T523"/>
    <mergeCell ref="S486:S499"/>
    <mergeCell ref="S438:S459"/>
    <mergeCell ref="R354:R376"/>
    <mergeCell ref="T438:T459"/>
    <mergeCell ref="T486:T499"/>
    <mergeCell ref="S460:S485"/>
    <mergeCell ref="T460:T485"/>
    <mergeCell ref="T391:T412"/>
    <mergeCell ref="U391:U412"/>
    <mergeCell ref="U438:U459"/>
    <mergeCell ref="U377:U390"/>
    <mergeCell ref="R486:R499"/>
    <mergeCell ref="R460:R485"/>
    <mergeCell ref="R438:R459"/>
    <mergeCell ref="V91:V111"/>
    <mergeCell ref="W354:W376"/>
    <mergeCell ref="R91:R111"/>
    <mergeCell ref="S91:S111"/>
    <mergeCell ref="V112:V130"/>
    <mergeCell ref="U131:U150"/>
    <mergeCell ref="T257:T276"/>
    <mergeCell ref="V334:V353"/>
    <mergeCell ref="V316:V333"/>
    <mergeCell ref="V277:V296"/>
    <mergeCell ref="W297:W315"/>
    <mergeCell ref="W316:W333"/>
    <mergeCell ref="W334:W353"/>
    <mergeCell ref="T218:T236"/>
    <mergeCell ref="R151:R176"/>
    <mergeCell ref="S354:S376"/>
    <mergeCell ref="T354:T376"/>
    <mergeCell ref="U316:U333"/>
    <mergeCell ref="T316:T333"/>
    <mergeCell ref="U297:U315"/>
    <mergeCell ref="U334:U353"/>
    <mergeCell ref="U277:U296"/>
    <mergeCell ref="R316:R333"/>
    <mergeCell ref="R334:R353"/>
    <mergeCell ref="W11:W30"/>
    <mergeCell ref="W7:W10"/>
    <mergeCell ref="W51:W70"/>
    <mergeCell ref="S51:S70"/>
    <mergeCell ref="T51:T70"/>
    <mergeCell ref="U237:U256"/>
    <mergeCell ref="U257:U276"/>
    <mergeCell ref="R257:R276"/>
    <mergeCell ref="S257:S276"/>
    <mergeCell ref="R237:R256"/>
    <mergeCell ref="R112:R130"/>
    <mergeCell ref="R131:R150"/>
    <mergeCell ref="S218:S236"/>
    <mergeCell ref="S131:S150"/>
    <mergeCell ref="S151:S176"/>
    <mergeCell ref="U151:U176"/>
    <mergeCell ref="U112:U130"/>
    <mergeCell ref="W71:W90"/>
    <mergeCell ref="W91:W111"/>
    <mergeCell ref="W218:W236"/>
    <mergeCell ref="W257:W276"/>
    <mergeCell ref="W237:W256"/>
    <mergeCell ref="V237:V256"/>
    <mergeCell ref="W112:W130"/>
    <mergeCell ref="P438:P459"/>
    <mergeCell ref="P391:P412"/>
    <mergeCell ref="P377:P390"/>
    <mergeCell ref="P413:P437"/>
    <mergeCell ref="P354:P376"/>
    <mergeCell ref="T413:T437"/>
    <mergeCell ref="W131:W150"/>
    <mergeCell ref="W151:W176"/>
    <mergeCell ref="V151:V176"/>
    <mergeCell ref="V131:V150"/>
    <mergeCell ref="W391:W412"/>
    <mergeCell ref="W413:W437"/>
    <mergeCell ref="R177:R196"/>
    <mergeCell ref="T277:T296"/>
    <mergeCell ref="T334:T353"/>
    <mergeCell ref="W277:W296"/>
    <mergeCell ref="W377:W390"/>
    <mergeCell ref="T377:T390"/>
    <mergeCell ref="S177:S196"/>
    <mergeCell ref="T177:T196"/>
    <mergeCell ref="U177:U196"/>
    <mergeCell ref="V177:V196"/>
    <mergeCell ref="W177:W196"/>
    <mergeCell ref="P334:P353"/>
    <mergeCell ref="AA500:AA523"/>
    <mergeCell ref="Z624:Z633"/>
    <mergeCell ref="Y614:Y623"/>
    <mergeCell ref="Y604:Y613"/>
    <mergeCell ref="AB604:AB613"/>
    <mergeCell ref="Y544:Y564"/>
    <mergeCell ref="Z544:Z564"/>
    <mergeCell ref="AA544:AA564"/>
    <mergeCell ref="AB544:AB564"/>
    <mergeCell ref="AA604:AA613"/>
    <mergeCell ref="AA565:AA573"/>
    <mergeCell ref="AB565:AB573"/>
    <mergeCell ref="AB594:AB603"/>
    <mergeCell ref="AA574:AA583"/>
    <mergeCell ref="Z565:Z573"/>
    <mergeCell ref="Y574:Y583"/>
    <mergeCell ref="Z574:Z583"/>
    <mergeCell ref="AB524:AB543"/>
    <mergeCell ref="AA524:AA543"/>
    <mergeCell ref="X664:X673"/>
    <mergeCell ref="AA614:AA623"/>
    <mergeCell ref="AB634:AB643"/>
    <mergeCell ref="AB664:AB673"/>
    <mergeCell ref="AA664:AA673"/>
    <mergeCell ref="AA634:AA643"/>
    <mergeCell ref="AB614:AB623"/>
    <mergeCell ref="X654:X663"/>
    <mergeCell ref="Y654:Y663"/>
    <mergeCell ref="Z654:Z663"/>
    <mergeCell ref="AA654:AA663"/>
    <mergeCell ref="AB654:AB663"/>
    <mergeCell ref="X644:X653"/>
    <mergeCell ref="Y644:Y653"/>
    <mergeCell ref="Z644:Z653"/>
    <mergeCell ref="AA644:AA653"/>
    <mergeCell ref="AB644:AB653"/>
    <mergeCell ref="X614:X623"/>
    <mergeCell ref="Z614:Z623"/>
    <mergeCell ref="Z664:Z673"/>
    <mergeCell ref="Z634:Z643"/>
    <mergeCell ref="AA624:AA633"/>
    <mergeCell ref="X544:X564"/>
    <mergeCell ref="V257:V276"/>
    <mergeCell ref="V604:V613"/>
    <mergeCell ref="V500:V523"/>
    <mergeCell ref="V438:V459"/>
    <mergeCell ref="V391:V412"/>
    <mergeCell ref="V413:V437"/>
    <mergeCell ref="X391:X412"/>
    <mergeCell ref="V354:V376"/>
    <mergeCell ref="W438:W459"/>
    <mergeCell ref="X486:X499"/>
    <mergeCell ref="W604:W613"/>
    <mergeCell ref="X277:X296"/>
    <mergeCell ref="X257:X276"/>
    <mergeCell ref="X354:X376"/>
    <mergeCell ref="X297:X315"/>
    <mergeCell ref="X316:X333"/>
    <mergeCell ref="X334:X353"/>
    <mergeCell ref="X604:X613"/>
    <mergeCell ref="V460:V485"/>
    <mergeCell ref="W500:W523"/>
    <mergeCell ref="AD334:AD353"/>
    <mergeCell ref="AB334:AB353"/>
    <mergeCell ref="AC354:AC376"/>
    <mergeCell ref="AC377:AC390"/>
    <mergeCell ref="Z377:Z390"/>
    <mergeCell ref="AA334:AA353"/>
    <mergeCell ref="Z354:Z376"/>
    <mergeCell ref="Z334:Z353"/>
    <mergeCell ref="Z316:Z333"/>
    <mergeCell ref="AA316:AA333"/>
    <mergeCell ref="AA377:AA390"/>
    <mergeCell ref="AC604:AC613"/>
    <mergeCell ref="AC624:AC633"/>
    <mergeCell ref="AC218:AC236"/>
    <mergeCell ref="AC237:AC256"/>
    <mergeCell ref="AB237:AB256"/>
    <mergeCell ref="AB257:AB276"/>
    <mergeCell ref="AB391:AB412"/>
    <mergeCell ref="AC257:AC276"/>
    <mergeCell ref="AC297:AC315"/>
    <mergeCell ref="AC438:AC459"/>
    <mergeCell ref="AC391:AC412"/>
    <mergeCell ref="AC413:AC437"/>
    <mergeCell ref="AB413:AB437"/>
    <mergeCell ref="AB438:AB459"/>
    <mergeCell ref="AB584:AB593"/>
    <mergeCell ref="AB297:AB315"/>
    <mergeCell ref="AC316:AC333"/>
    <mergeCell ref="AB277:AB296"/>
    <mergeCell ref="AC277:AC296"/>
    <mergeCell ref="AB377:AB390"/>
    <mergeCell ref="AC334:AC353"/>
    <mergeCell ref="AB500:AB523"/>
    <mergeCell ref="AB624:AB633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11:Z30"/>
    <mergeCell ref="AA51:AA70"/>
    <mergeCell ref="AA11:AA30"/>
    <mergeCell ref="Y91:Y111"/>
    <mergeCell ref="AA218:AA236"/>
    <mergeCell ref="AB91:AB111"/>
    <mergeCell ref="AA151:AA176"/>
    <mergeCell ref="Y151:Y176"/>
    <mergeCell ref="AA91:AA111"/>
    <mergeCell ref="AA112:AA130"/>
    <mergeCell ref="AB131:AB150"/>
    <mergeCell ref="AB112:AB130"/>
    <mergeCell ref="Z131:Z150"/>
    <mergeCell ref="AA131:AA150"/>
    <mergeCell ref="Y218:Y236"/>
    <mergeCell ref="Z218:Z236"/>
    <mergeCell ref="AA177:AA196"/>
    <mergeCell ref="AB177:AB196"/>
    <mergeCell ref="Y177:Y196"/>
    <mergeCell ref="Z177:Z196"/>
    <mergeCell ref="AA197:AA217"/>
    <mergeCell ref="AB197:AB217"/>
    <mergeCell ref="AB71:AB90"/>
    <mergeCell ref="AB31:AB50"/>
    <mergeCell ref="Y131:Y150"/>
    <mergeCell ref="Y112:Y130"/>
    <mergeCell ref="AB151:AB176"/>
    <mergeCell ref="AB218:AB236"/>
    <mergeCell ref="Z151:Z176"/>
    <mergeCell ref="AC151:AC176"/>
    <mergeCell ref="AC131:AC150"/>
    <mergeCell ref="Z91:Z111"/>
    <mergeCell ref="AA71:AA90"/>
    <mergeCell ref="AC91:AC111"/>
    <mergeCell ref="AC71:AC90"/>
    <mergeCell ref="AC664:AC673"/>
    <mergeCell ref="Y624:Y633"/>
    <mergeCell ref="Y634:Y643"/>
    <mergeCell ref="Y664:Y673"/>
    <mergeCell ref="Y197:Y217"/>
    <mergeCell ref="AC594:AC603"/>
    <mergeCell ref="AB574:AB583"/>
    <mergeCell ref="AC574:AC583"/>
    <mergeCell ref="AA277:AA296"/>
    <mergeCell ref="AA297:AA315"/>
    <mergeCell ref="Y391:Y412"/>
    <mergeCell ref="Z237:Z256"/>
    <mergeCell ref="AC460:AC485"/>
    <mergeCell ref="AC486:AC499"/>
    <mergeCell ref="AC500:AC523"/>
    <mergeCell ref="AA354:AA376"/>
    <mergeCell ref="AC524:AC543"/>
    <mergeCell ref="AB460:AB485"/>
    <mergeCell ref="AB486:AB499"/>
    <mergeCell ref="AC197:AC217"/>
    <mergeCell ref="AC634:AC643"/>
    <mergeCell ref="AC654:AC663"/>
    <mergeCell ref="AC644:AC653"/>
    <mergeCell ref="AC614:AC623"/>
    <mergeCell ref="V664:V673"/>
    <mergeCell ref="V634:V643"/>
    <mergeCell ref="V624:V633"/>
    <mergeCell ref="S664:S673"/>
    <mergeCell ref="S624:S633"/>
    <mergeCell ref="T634:T643"/>
    <mergeCell ref="U634:U643"/>
    <mergeCell ref="T664:T673"/>
    <mergeCell ref="U664:U673"/>
    <mergeCell ref="T624:T633"/>
    <mergeCell ref="U624:U633"/>
    <mergeCell ref="T654:T663"/>
    <mergeCell ref="V654:V663"/>
    <mergeCell ref="V644:V653"/>
    <mergeCell ref="S654:S663"/>
    <mergeCell ref="U654:U663"/>
    <mergeCell ref="S634:S643"/>
    <mergeCell ref="S644:S653"/>
    <mergeCell ref="U644:U653"/>
    <mergeCell ref="T644:T653"/>
    <mergeCell ref="B235:C235"/>
    <mergeCell ref="AC544:AC564"/>
    <mergeCell ref="O544:O564"/>
    <mergeCell ref="Q544:Q564"/>
    <mergeCell ref="R544:R564"/>
    <mergeCell ref="S544:S564"/>
    <mergeCell ref="T544:T564"/>
    <mergeCell ref="U544:U564"/>
    <mergeCell ref="V544:V564"/>
    <mergeCell ref="W544:W564"/>
    <mergeCell ref="Y237:Y256"/>
    <mergeCell ref="Y257:Y276"/>
    <mergeCell ref="AB316:AB333"/>
    <mergeCell ref="AB354:AB376"/>
    <mergeCell ref="Z460:Z485"/>
    <mergeCell ref="Y460:Y485"/>
    <mergeCell ref="Z391:Z412"/>
    <mergeCell ref="Z413:Z437"/>
    <mergeCell ref="Z438:Z459"/>
    <mergeCell ref="AA391:AA412"/>
    <mergeCell ref="AA438:AA459"/>
    <mergeCell ref="AA413:AA437"/>
    <mergeCell ref="Y413:Y437"/>
    <mergeCell ref="Z257:Z276"/>
    <mergeCell ref="AA594:AA603"/>
    <mergeCell ref="AC584:AC593"/>
    <mergeCell ref="V584:V593"/>
    <mergeCell ref="W584:W593"/>
    <mergeCell ref="X584:X593"/>
    <mergeCell ref="Y584:Y593"/>
    <mergeCell ref="N594:N603"/>
    <mergeCell ref="O594:O603"/>
    <mergeCell ref="P594:P603"/>
    <mergeCell ref="Q594:Q603"/>
    <mergeCell ref="R594:R603"/>
    <mergeCell ref="S594:S603"/>
    <mergeCell ref="T594:T603"/>
    <mergeCell ref="U594:U603"/>
    <mergeCell ref="V594:V603"/>
    <mergeCell ref="O197:O217"/>
    <mergeCell ref="P197:P217"/>
    <mergeCell ref="Q197:Q217"/>
    <mergeCell ref="R197:R217"/>
    <mergeCell ref="S197:S217"/>
    <mergeCell ref="T197:T217"/>
    <mergeCell ref="U197:U217"/>
    <mergeCell ref="V197:V217"/>
    <mergeCell ref="AA584:AA593"/>
    <mergeCell ref="V565:V573"/>
    <mergeCell ref="W565:W573"/>
    <mergeCell ref="Z197:Z217"/>
    <mergeCell ref="X565:X573"/>
    <mergeCell ref="Y565:Y573"/>
    <mergeCell ref="V486:V499"/>
    <mergeCell ref="V524:V543"/>
    <mergeCell ref="X438:X459"/>
    <mergeCell ref="W460:W485"/>
    <mergeCell ref="W486:W499"/>
    <mergeCell ref="W524:W543"/>
    <mergeCell ref="AA486:AA499"/>
    <mergeCell ref="Z486:Z499"/>
    <mergeCell ref="W197:W217"/>
    <mergeCell ref="X197:X217"/>
    <mergeCell ref="X177:X196"/>
    <mergeCell ref="AC565:AC573"/>
    <mergeCell ref="AA257:AA276"/>
    <mergeCell ref="AA237:AA256"/>
    <mergeCell ref="Y438:Y459"/>
    <mergeCell ref="Y377:Y390"/>
    <mergeCell ref="Y316:Y333"/>
    <mergeCell ref="Y354:Y376"/>
    <mergeCell ref="Y334:Y353"/>
    <mergeCell ref="Y297:Y315"/>
    <mergeCell ref="AC177:AC196"/>
    <mergeCell ref="Z277:Z296"/>
    <mergeCell ref="Z297:Z315"/>
    <mergeCell ref="Y486:Y499"/>
    <mergeCell ref="Y524:Y543"/>
    <mergeCell ref="Z524:Z543"/>
    <mergeCell ref="Y500:Y523"/>
    <mergeCell ref="Z500:Z523"/>
    <mergeCell ref="X460:X485"/>
    <mergeCell ref="X524:X543"/>
    <mergeCell ref="Y277:Y296"/>
    <mergeCell ref="AA460:AA485"/>
    <mergeCell ref="X413:X437"/>
    <mergeCell ref="X500:X523"/>
    <mergeCell ref="P654:P663"/>
    <mergeCell ref="Q654:Q663"/>
    <mergeCell ref="R654:R663"/>
    <mergeCell ref="V574:V583"/>
    <mergeCell ref="W574:W583"/>
    <mergeCell ref="X574:X583"/>
    <mergeCell ref="Z584:Z593"/>
    <mergeCell ref="W624:W633"/>
    <mergeCell ref="W634:W643"/>
    <mergeCell ref="X624:X633"/>
    <mergeCell ref="Z604:Z613"/>
    <mergeCell ref="X634:X643"/>
    <mergeCell ref="W614:W623"/>
    <mergeCell ref="W594:W603"/>
    <mergeCell ref="X594:X603"/>
    <mergeCell ref="Y594:Y603"/>
    <mergeCell ref="Z594:Z603"/>
    <mergeCell ref="V614:V623"/>
    <mergeCell ref="R634:R643"/>
    <mergeCell ref="P614:P623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5"/>
  <sheetData>
    <row r="1" spans="1:2">
      <c r="A1" s="249" t="s">
        <v>483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449</v>
      </c>
      <c r="B3">
        <v>62</v>
      </c>
    </row>
    <row r="4" spans="1:2">
      <c r="A4" s="249" t="s">
        <v>481</v>
      </c>
      <c r="B4">
        <v>65</v>
      </c>
    </row>
    <row r="5" spans="1:2">
      <c r="A5" s="249" t="s">
        <v>405</v>
      </c>
      <c r="B5">
        <v>54</v>
      </c>
    </row>
    <row r="6" spans="1:2">
      <c r="A6" s="249" t="s">
        <v>482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2018-10-29T04:22:39Z</cp:lastPrinted>
  <dcterms:created xsi:type="dcterms:W3CDTF">2018-07-19T01:22:54Z</dcterms:created>
  <dcterms:modified xsi:type="dcterms:W3CDTF">2019-03-09T14:28:31Z</dcterms:modified>
</cp:coreProperties>
</file>